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75" windowWidth="14505" windowHeight="9210" activeTab="0"/>
  </bookViews>
  <sheets>
    <sheet name="Deckblatt" sheetId="1" r:id="rId1"/>
    <sheet name="Klasse" sheetId="2" r:id="rId2"/>
    <sheet name="Pythagoras" sheetId="3" r:id="rId3"/>
    <sheet name="Funktionen" sheetId="4" r:id="rId4"/>
    <sheet name="Kreis" sheetId="5" r:id="rId5"/>
    <sheet name="Ähnlichkeit" sheetId="6" r:id="rId6"/>
    <sheet name="Statistik" sheetId="7" r:id="rId7"/>
    <sheet name="Auswertung" sheetId="8" r:id="rId8"/>
  </sheets>
  <definedNames/>
  <calcPr fullCalcOnLoad="1"/>
</workbook>
</file>

<file path=xl/comments2.xml><?xml version="1.0" encoding="utf-8"?>
<comments xmlns="http://schemas.openxmlformats.org/spreadsheetml/2006/main">
  <authors>
    <author>Dirk</author>
  </authors>
  <commentList>
    <comment ref="B4" authorId="0">
      <text>
        <r>
          <rPr>
            <sz val="8"/>
            <rFont val="Tahoma"/>
            <family val="0"/>
          </rPr>
          <t>Ersten drei Buchstaben des Vornamens und ersten drei Buchstaben des Nachnamens. (z.B. Franz Meier Code: FraMei)</t>
        </r>
      </text>
    </comment>
  </commentList>
</comments>
</file>

<file path=xl/sharedStrings.xml><?xml version="1.0" encoding="utf-8"?>
<sst xmlns="http://schemas.openxmlformats.org/spreadsheetml/2006/main" count="160" uniqueCount="50">
  <si>
    <t xml:space="preserve">Code </t>
  </si>
  <si>
    <t>Gesamtpunktzahl Aufgabe</t>
  </si>
  <si>
    <t>Pythagoras</t>
  </si>
  <si>
    <t>Funktionen</t>
  </si>
  <si>
    <t>Kreis</t>
  </si>
  <si>
    <t>Ähnlichkeit</t>
  </si>
  <si>
    <t>Statistik</t>
  </si>
  <si>
    <t>Nr.</t>
  </si>
  <si>
    <t>Gesamtpunktzahl</t>
  </si>
  <si>
    <t>Aufgabe Pythagoras</t>
  </si>
  <si>
    <t>Aufgabe Funktionen</t>
  </si>
  <si>
    <t>Aufgabe Kreis</t>
  </si>
  <si>
    <t>Aufgabe Ähnlichkeit</t>
  </si>
  <si>
    <t>Aufgabe Statistik</t>
  </si>
  <si>
    <t>Aufgabe 1</t>
  </si>
  <si>
    <t>1a</t>
  </si>
  <si>
    <t>1b</t>
  </si>
  <si>
    <t>2a</t>
  </si>
  <si>
    <t>2b</t>
  </si>
  <si>
    <t>Aufgabe 2</t>
  </si>
  <si>
    <t>Aufgabe 3</t>
  </si>
  <si>
    <t>Mögliche Punkte:</t>
  </si>
  <si>
    <t>Zusammen</t>
  </si>
  <si>
    <t>1c</t>
  </si>
  <si>
    <t>1d</t>
  </si>
  <si>
    <t>1e</t>
  </si>
  <si>
    <t>3a</t>
  </si>
  <si>
    <t>3b</t>
  </si>
  <si>
    <t>Note</t>
  </si>
  <si>
    <t>Notenspiegel:</t>
  </si>
  <si>
    <t>Durchschnitt</t>
  </si>
  <si>
    <t>Mitgeschrieben</t>
  </si>
  <si>
    <t>Zensur</t>
  </si>
  <si>
    <t>Anzahl</t>
  </si>
  <si>
    <t>bis Punkte</t>
  </si>
  <si>
    <t>Schule:</t>
  </si>
  <si>
    <t>Klasse:</t>
  </si>
  <si>
    <t>Anzahl:</t>
  </si>
  <si>
    <t>Summe:</t>
  </si>
  <si>
    <t>Gesamt</t>
  </si>
  <si>
    <t>Erfolgsquote</t>
  </si>
  <si>
    <t>Der Umgang mit diesem Dokument</t>
  </si>
  <si>
    <t>Die eingetragenen Codenummern werden automatisch in die anderen Tabellen übertragen. Nun können die erreichten Punkte der einzelnen Schüler in die Tabellen für die jeweiligen Aufgabenbereiche eingetragen werden. Dabei müssen Daten in vier der fünf Aufgabenbereiche vorliegen. Die Aufgabenbereiche sind durch die Tabellenblätter "Pythagoras", "Funktionen", "Kreis", "Ähnlichkeit" und "Statistik" anwählbar.</t>
  </si>
  <si>
    <t>Wenn Sie diese Daten eingetragen haben, so ist in dem Tabellenblatt "Klasse" die Gesamtpunktzahl der einzelnen Schülerinnen und Schüler und deren Note nach dem von uns vorgegebenem Notenspiegel ablesbar.</t>
  </si>
  <si>
    <t>Will man eine innerschulsche Auswertung vornehmen, so kann man dieses vier Grafiken pro Klasse mit den Werten anderer Klassen vergleichen. Stärken und Schwächen einzelner Klasse werden dadurch deutlich.</t>
  </si>
  <si>
    <t>Für Fachbereichsleiterinnen / Fachbereichsleiter.</t>
  </si>
  <si>
    <t>Das Tabellenblatt "Auswertung" ist ein Blatt, dass für die Gesamtauswertung wichtig ist. Es muss an dieser Stelle nicht erläutert werden.</t>
  </si>
  <si>
    <t>In dieses Tabellensokument können die Daten einer Klasse eingetragen werden. Zunächst werden in dem Tabellenblatt "Klasse"  die Codenummern der Schüler eingetragen. Diese Codenummern müssen mit den Codenummern auf den Fragebögen übereinstimmen. Die Codenummer setzt sich aus den ersten drei Buchstaben des Vornamens und den ersten drei Buchstaben des Nachnamens zusammen. (Aus Frank Meier wird framei) Natürlich müssen auch Angaben zur Klasse und Schule gemacht werden. Alle Felder, die ausgefüllt werden sollen, sind gelb gefärbt.</t>
  </si>
  <si>
    <t>Gleichzeitig erscheinen auf diesem Deckblatt vier Grafiken, die die Erfolgsquote der Klasse aufgabenbezogen darstellen. Wenn hier in einer Teilaufgabe eine Erfolgsquote von 75 Prozent angegeben wird, so heißt das, dass die Schülerinnen und Schüler 75 Prozent der möglichen Punkte erreicht haben.</t>
  </si>
  <si>
    <t>Bitte sendet mir diese Dateien der Klassen eurer Schule in einem nach Möglichkeit gepackten Ordner per E Mail zu. Benennt die Dateien nach folgendenm System: Schule_Kurs.xls  Wenn in Eurer Schule 4 Klassen mit geschrieben haben, so erhalte ich von Euch vier Dateien mit unterschiedlichen Namen.</t>
  </si>
</sst>
</file>

<file path=xl/styles.xml><?xml version="1.0" encoding="utf-8"?>
<styleSheet xmlns="http://schemas.openxmlformats.org/spreadsheetml/2006/main">
  <numFmts count="17">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s>
  <fonts count="14">
    <font>
      <sz val="10"/>
      <name val="Arial"/>
      <family val="0"/>
    </font>
    <font>
      <b/>
      <sz val="12"/>
      <name val="Arial"/>
      <family val="2"/>
    </font>
    <font>
      <sz val="8"/>
      <name val="Tahoma"/>
      <family val="0"/>
    </font>
    <font>
      <sz val="8"/>
      <name val="Arial"/>
      <family val="2"/>
    </font>
    <font>
      <b/>
      <sz val="10"/>
      <name val="Arial"/>
      <family val="2"/>
    </font>
    <font>
      <sz val="10"/>
      <color indexed="10"/>
      <name val="Arial"/>
      <family val="2"/>
    </font>
    <font>
      <b/>
      <sz val="11.5"/>
      <name val="Arial"/>
      <family val="0"/>
    </font>
    <font>
      <b/>
      <sz val="9.5"/>
      <name val="Arial"/>
      <family val="0"/>
    </font>
    <font>
      <sz val="9.5"/>
      <name val="Arial"/>
      <family val="0"/>
    </font>
    <font>
      <b/>
      <sz val="9.75"/>
      <name val="Arial"/>
      <family val="0"/>
    </font>
    <font>
      <sz val="9.75"/>
      <name val="Arial"/>
      <family val="0"/>
    </font>
    <font>
      <b/>
      <sz val="14"/>
      <name val="Arial"/>
      <family val="2"/>
    </font>
    <font>
      <sz val="12"/>
      <name val="Arial"/>
      <family val="2"/>
    </font>
    <font>
      <b/>
      <sz val="8"/>
      <name val="Arial"/>
      <family val="2"/>
    </font>
  </fonts>
  <fills count="3">
    <fill>
      <patternFill/>
    </fill>
    <fill>
      <patternFill patternType="gray125"/>
    </fill>
    <fill>
      <patternFill patternType="solid">
        <fgColor indexed="43"/>
        <bgColor indexed="64"/>
      </patternFill>
    </fill>
  </fills>
  <borders count="42">
    <border>
      <left/>
      <right/>
      <top/>
      <bottom/>
      <diagonal/>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color indexed="63"/>
      </bottom>
    </border>
    <border>
      <left style="medium"/>
      <right>
        <color indexed="63"/>
      </right>
      <top>
        <color indexed="63"/>
      </top>
      <bottom style="thin"/>
    </border>
    <border>
      <left style="thin"/>
      <right style="medium"/>
      <top>
        <color indexed="63"/>
      </top>
      <bottom style="thin"/>
    </border>
    <border>
      <left style="medium"/>
      <right>
        <color indexed="63"/>
      </right>
      <top style="thin"/>
      <bottom style="medium"/>
    </border>
    <border>
      <left style="thin"/>
      <right style="medium"/>
      <top style="thin"/>
      <bottom style="medium"/>
    </border>
    <border>
      <left style="thin"/>
      <right style="medium"/>
      <top style="medium"/>
      <bottom style="thin"/>
    </border>
    <border>
      <left style="medium"/>
      <right>
        <color indexed="63"/>
      </right>
      <top style="thin"/>
      <bottom>
        <color indexed="63"/>
      </bottom>
    </border>
    <border>
      <left style="medium"/>
      <right>
        <color indexed="63"/>
      </right>
      <top style="medium"/>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style="medium"/>
      <bottom style="medium"/>
    </border>
    <border>
      <left style="thin"/>
      <right style="thin"/>
      <top style="thin"/>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style="medium"/>
    </border>
    <border>
      <left style="medium"/>
      <right>
        <color indexed="63"/>
      </right>
      <top style="medium"/>
      <bottom>
        <color indexed="63"/>
      </bottom>
    </border>
    <border>
      <left style="medium"/>
      <right>
        <color indexed="63"/>
      </right>
      <top style="medium"/>
      <bottom style="medium"/>
    </border>
    <border>
      <left>
        <color indexed="63"/>
      </left>
      <right style="thin"/>
      <top style="thin"/>
      <bottom style="medium"/>
    </border>
    <border>
      <left>
        <color indexed="63"/>
      </left>
      <right style="thin"/>
      <top style="medium"/>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7">
    <xf numFmtId="0" fontId="0" fillId="0" borderId="0" xfId="0" applyAlignment="1">
      <alignment/>
    </xf>
    <xf numFmtId="0" fontId="0" fillId="0" borderId="0" xfId="0"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0" xfId="0" applyBorder="1" applyAlignment="1">
      <alignment/>
    </xf>
    <xf numFmtId="0" fontId="0" fillId="0" borderId="1" xfId="0" applyBorder="1" applyAlignment="1">
      <alignment/>
    </xf>
    <xf numFmtId="0" fontId="0" fillId="0" borderId="3" xfId="0" applyBorder="1" applyAlignment="1">
      <alignment/>
    </xf>
    <xf numFmtId="0" fontId="0" fillId="0" borderId="0" xfId="0" applyBorder="1" applyAlignment="1">
      <alignment horizontal="center"/>
    </xf>
    <xf numFmtId="0" fontId="0" fillId="0" borderId="0" xfId="0" applyFont="1" applyFill="1" applyBorder="1" applyAlignment="1">
      <alignment horizontal="right"/>
    </xf>
    <xf numFmtId="0" fontId="4" fillId="0" borderId="4" xfId="0" applyFont="1" applyBorder="1" applyAlignment="1">
      <alignment horizontal="center"/>
    </xf>
    <xf numFmtId="0" fontId="0" fillId="0" borderId="5" xfId="0" applyBorder="1" applyAlignment="1">
      <alignment horizontal="center" vertical="center"/>
    </xf>
    <xf numFmtId="0" fontId="4" fillId="0" borderId="6" xfId="0" applyFont="1" applyBorder="1" applyAlignment="1">
      <alignment horizont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right"/>
    </xf>
    <xf numFmtId="0" fontId="4" fillId="0" borderId="9" xfId="0" applyFont="1" applyBorder="1" applyAlignment="1">
      <alignment horizontal="center"/>
    </xf>
    <xf numFmtId="0" fontId="4" fillId="0" borderId="10" xfId="0" applyFont="1" applyBorder="1" applyAlignment="1">
      <alignment horizontal="center"/>
    </xf>
    <xf numFmtId="0" fontId="0" fillId="0" borderId="0" xfId="0" applyBorder="1" applyAlignment="1">
      <alignment horizontal="right"/>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4" fillId="0" borderId="1" xfId="0" applyFont="1" applyBorder="1" applyAlignment="1">
      <alignment/>
    </xf>
    <xf numFmtId="0" fontId="4" fillId="0" borderId="13" xfId="0" applyFont="1" applyBorder="1" applyAlignment="1">
      <alignment horizontal="center"/>
    </xf>
    <xf numFmtId="0" fontId="4" fillId="0" borderId="0" xfId="0" applyFont="1" applyBorder="1" applyAlignment="1">
      <alignment/>
    </xf>
    <xf numFmtId="0" fontId="4" fillId="0" borderId="3" xfId="0" applyFont="1" applyBorder="1" applyAlignment="1">
      <alignment/>
    </xf>
    <xf numFmtId="0" fontId="4" fillId="0" borderId="12" xfId="0" applyFont="1" applyBorder="1" applyAlignment="1">
      <alignment/>
    </xf>
    <xf numFmtId="0" fontId="4" fillId="0" borderId="0" xfId="0" applyFont="1" applyBorder="1" applyAlignment="1">
      <alignment horizontal="center"/>
    </xf>
    <xf numFmtId="0" fontId="4" fillId="0" borderId="3" xfId="0" applyFont="1" applyBorder="1" applyAlignment="1">
      <alignment horizontal="center"/>
    </xf>
    <xf numFmtId="0" fontId="4" fillId="0" borderId="0" xfId="0" applyFont="1" applyAlignment="1">
      <alignment/>
    </xf>
    <xf numFmtId="0" fontId="0" fillId="0" borderId="0" xfId="0" applyFont="1" applyAlignment="1">
      <alignment/>
    </xf>
    <xf numFmtId="0" fontId="0" fillId="0" borderId="14" xfId="0" applyBorder="1" applyAlignment="1">
      <alignment horizontal="center"/>
    </xf>
    <xf numFmtId="0" fontId="4" fillId="0" borderId="11" xfId="0" applyFont="1" applyBorder="1" applyAlignment="1">
      <alignment horizontal="center"/>
    </xf>
    <xf numFmtId="0" fontId="3" fillId="0" borderId="3" xfId="0" applyFont="1" applyBorder="1" applyAlignment="1">
      <alignment horizontal="right"/>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7"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5" xfId="0" applyBorder="1" applyAlignment="1">
      <alignment horizontal="center"/>
    </xf>
    <xf numFmtId="0" fontId="0" fillId="2" borderId="18"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2" borderId="22" xfId="0" applyFill="1" applyBorder="1" applyAlignment="1" applyProtection="1">
      <alignment horizontal="center"/>
      <protection locked="0"/>
    </xf>
    <xf numFmtId="0" fontId="0" fillId="0" borderId="30" xfId="0" applyBorder="1" applyAlignment="1">
      <alignment horizontal="center"/>
    </xf>
    <xf numFmtId="0" fontId="0" fillId="0" borderId="31" xfId="0" applyBorder="1" applyAlignment="1">
      <alignment horizontal="center"/>
    </xf>
    <xf numFmtId="0" fontId="0" fillId="2" borderId="17"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19" xfId="0" applyFill="1" applyBorder="1" applyAlignment="1" applyProtection="1">
      <alignment horizontal="center"/>
      <protection locked="0"/>
    </xf>
    <xf numFmtId="0" fontId="0" fillId="2" borderId="20" xfId="0" applyFill="1" applyBorder="1" applyAlignment="1" applyProtection="1">
      <alignment horizontal="center"/>
      <protection locked="0"/>
    </xf>
    <xf numFmtId="0" fontId="0" fillId="2" borderId="21" xfId="0" applyFill="1" applyBorder="1" applyAlignment="1" applyProtection="1">
      <alignment horizontal="center"/>
      <protection locked="0"/>
    </xf>
    <xf numFmtId="0" fontId="0" fillId="2" borderId="7" xfId="0" applyFill="1" applyBorder="1" applyAlignment="1" applyProtection="1">
      <alignment horizontal="center"/>
      <protection locked="0"/>
    </xf>
    <xf numFmtId="0" fontId="0" fillId="2" borderId="29" xfId="0" applyFill="1" applyBorder="1" applyAlignment="1" applyProtection="1">
      <alignment horizontal="center"/>
      <protection locked="0"/>
    </xf>
    <xf numFmtId="0" fontId="0" fillId="2" borderId="16"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3" fillId="0" borderId="11" xfId="0" applyFont="1" applyBorder="1" applyAlignment="1">
      <alignment horizontal="right"/>
    </xf>
    <xf numFmtId="0" fontId="0" fillId="0" borderId="0" xfId="0" applyFill="1" applyBorder="1" applyAlignment="1">
      <alignment horizontal="center"/>
    </xf>
    <xf numFmtId="0" fontId="0" fillId="2" borderId="23" xfId="0" applyFill="1" applyBorder="1" applyAlignment="1" applyProtection="1">
      <alignment horizontal="center"/>
      <protection locked="0"/>
    </xf>
    <xf numFmtId="0" fontId="0" fillId="2" borderId="24" xfId="0" applyFill="1" applyBorder="1" applyAlignment="1" applyProtection="1">
      <alignment horizontal="center"/>
      <protection locked="0"/>
    </xf>
    <xf numFmtId="0" fontId="0" fillId="2" borderId="25" xfId="0" applyFill="1" applyBorder="1" applyAlignment="1" applyProtection="1">
      <alignment horizontal="center"/>
      <protection locked="0"/>
    </xf>
    <xf numFmtId="0" fontId="4" fillId="0" borderId="12" xfId="0" applyFont="1" applyBorder="1" applyAlignment="1">
      <alignment horizontal="center"/>
    </xf>
    <xf numFmtId="0" fontId="4" fillId="0" borderId="11" xfId="0" applyFont="1" applyBorder="1" applyAlignment="1">
      <alignment/>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2" borderId="30" xfId="0" applyFill="1" applyBorder="1" applyAlignment="1" applyProtection="1">
      <alignment horizontal="center"/>
      <protection locked="0"/>
    </xf>
    <xf numFmtId="0" fontId="0" fillId="0" borderId="35" xfId="0" applyBorder="1" applyAlignment="1">
      <alignment horizontal="center"/>
    </xf>
    <xf numFmtId="0" fontId="0" fillId="0" borderId="36" xfId="0" applyBorder="1" applyAlignment="1">
      <alignment horizontal="center"/>
    </xf>
    <xf numFmtId="0" fontId="0" fillId="2" borderId="0" xfId="0" applyFill="1" applyAlignment="1" applyProtection="1">
      <alignment/>
      <protection locked="0"/>
    </xf>
    <xf numFmtId="0" fontId="4" fillId="0" borderId="0" xfId="0" applyFont="1" applyAlignment="1">
      <alignment horizontal="center"/>
    </xf>
    <xf numFmtId="0" fontId="11" fillId="0" borderId="0" xfId="0" applyFont="1" applyAlignment="1">
      <alignment/>
    </xf>
    <xf numFmtId="0" fontId="12" fillId="0" borderId="0" xfId="0" applyFont="1" applyAlignment="1">
      <alignment wrapText="1"/>
    </xf>
    <xf numFmtId="0" fontId="1" fillId="0" borderId="0" xfId="0" applyFont="1" applyAlignment="1">
      <alignment wrapText="1"/>
    </xf>
    <xf numFmtId="0" fontId="1" fillId="0" borderId="1" xfId="0" applyFont="1" applyBorder="1" applyAlignment="1">
      <alignment horizontal="center"/>
    </xf>
    <xf numFmtId="0" fontId="1" fillId="0" borderId="3" xfId="0" applyFont="1"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37" xfId="0" applyBorder="1" applyAlignment="1">
      <alignment horizontal="center"/>
    </xf>
    <xf numFmtId="0" fontId="0" fillId="2" borderId="0" xfId="0" applyFill="1" applyAlignment="1" applyProtection="1">
      <alignment horizontal="center"/>
      <protection locked="0"/>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7" xfId="0" applyBorder="1" applyAlignment="1">
      <alignment horizontal="center" vertical="center"/>
    </xf>
    <xf numFmtId="0" fontId="0" fillId="0" borderId="38" xfId="0" applyBorder="1" applyAlignment="1">
      <alignment horizontal="center"/>
    </xf>
    <xf numFmtId="0" fontId="0" fillId="0" borderId="14" xfId="0" applyBorder="1" applyAlignment="1">
      <alignment horizontal="center"/>
    </xf>
    <xf numFmtId="172" fontId="0" fillId="0" borderId="6" xfId="0" applyNumberFormat="1" applyBorder="1" applyAlignment="1">
      <alignment horizontal="center" vertical="center"/>
    </xf>
    <xf numFmtId="172" fontId="0" fillId="0" borderId="39" xfId="0" applyNumberFormat="1" applyBorder="1" applyAlignment="1">
      <alignment horizontal="center" vertical="center"/>
    </xf>
    <xf numFmtId="172" fontId="5" fillId="0" borderId="10" xfId="0" applyNumberFormat="1" applyFont="1" applyBorder="1" applyAlignment="1">
      <alignment horizontal="center" vertical="center"/>
    </xf>
    <xf numFmtId="172" fontId="0" fillId="0" borderId="40" xfId="0" applyNumberFormat="1" applyBorder="1" applyAlignment="1">
      <alignment vertical="center"/>
    </xf>
    <xf numFmtId="172" fontId="5" fillId="0" borderId="6" xfId="0" applyNumberFormat="1" applyFont="1" applyBorder="1" applyAlignment="1">
      <alignment horizontal="center" vertical="center"/>
    </xf>
    <xf numFmtId="0" fontId="4" fillId="0" borderId="29"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172" fontId="0" fillId="0" borderId="4" xfId="0" applyNumberFormat="1" applyBorder="1" applyAlignment="1">
      <alignment horizontal="center" vertical="center"/>
    </xf>
    <xf numFmtId="172" fontId="0" fillId="0" borderId="41" xfId="0" applyNumberFormat="1" applyBorder="1" applyAlignment="1">
      <alignment horizontal="center" vertical="center"/>
    </xf>
    <xf numFmtId="172" fontId="0" fillId="0" borderId="10" xfId="0" applyNumberFormat="1" applyBorder="1" applyAlignment="1">
      <alignment horizontal="center" vertical="center"/>
    </xf>
    <xf numFmtId="172" fontId="0" fillId="0" borderId="40" xfId="0" applyNumberFormat="1" applyBorder="1" applyAlignment="1">
      <alignment horizontal="center" vertical="center"/>
    </xf>
    <xf numFmtId="0" fontId="1" fillId="0" borderId="37" xfId="0" applyFont="1" applyBorder="1" applyAlignment="1">
      <alignment horizontal="center"/>
    </xf>
    <xf numFmtId="0" fontId="1" fillId="0" borderId="11" xfId="0" applyFont="1" applyBorder="1" applyAlignment="1">
      <alignment horizontal="center"/>
    </xf>
    <xf numFmtId="0" fontId="4" fillId="0" borderId="37" xfId="0" applyFont="1" applyBorder="1" applyAlignment="1">
      <alignment horizontal="center"/>
    </xf>
    <xf numFmtId="0" fontId="4" fillId="0" borderId="2" xfId="0" applyFont="1" applyBorder="1" applyAlignment="1">
      <alignment horizontal="center"/>
    </xf>
    <xf numFmtId="0" fontId="4" fillId="0" borderId="13" xfId="0" applyFont="1" applyBorder="1" applyAlignment="1">
      <alignment horizontal="center"/>
    </xf>
    <xf numFmtId="0" fontId="4" fillId="0" borderId="11" xfId="0" applyFont="1" applyBorder="1" applyAlignment="1">
      <alignment horizontal="center"/>
    </xf>
    <xf numFmtId="0" fontId="1" fillId="0" borderId="0" xfId="0" applyFont="1" applyFill="1" applyBorder="1" applyAlignment="1">
      <alignment horizontal="center"/>
    </xf>
    <xf numFmtId="0" fontId="1" fillId="0" borderId="12" xfId="0" applyFont="1" applyFill="1" applyBorder="1" applyAlignment="1">
      <alignment horizontal="center"/>
    </xf>
    <xf numFmtId="0" fontId="0" fillId="0" borderId="2" xfId="0" applyBorder="1" applyAlignment="1">
      <alignment horizontal="center"/>
    </xf>
    <xf numFmtId="0" fontId="0" fillId="0" borderId="13" xfId="0" applyBorder="1" applyAlignment="1">
      <alignment horizontal="center"/>
    </xf>
  </cellXfs>
  <cellStyles count="6">
    <cellStyle name="Normal" xfId="0"/>
    <cellStyle name="Comma" xfId="15"/>
    <cellStyle name="Comma [0]" xfId="16"/>
    <cellStyle name="Percent" xfId="17"/>
    <cellStyle name="Currency" xfId="18"/>
    <cellStyle name="Currency [0]" xfId="19"/>
  </cellStyles>
  <dxfs count="3">
    <dxf>
      <fill>
        <patternFill>
          <bgColor rgb="FFC0C0C0"/>
        </patternFill>
      </fill>
      <border/>
    </dxf>
    <dxf>
      <border/>
    </dxf>
    <dxf>
      <font>
        <color auto="1"/>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Pythagoras</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(Auswertung!$B$6:$F$6,Auswertung!$H$6)</c:f>
              <c:strCache>
                <c:ptCount val="6"/>
                <c:pt idx="0">
                  <c:v>1a</c:v>
                </c:pt>
                <c:pt idx="1">
                  <c:v>1b</c:v>
                </c:pt>
                <c:pt idx="2">
                  <c:v>2a</c:v>
                </c:pt>
                <c:pt idx="3">
                  <c:v>2b</c:v>
                </c:pt>
                <c:pt idx="4">
                  <c:v>3</c:v>
                </c:pt>
                <c:pt idx="5">
                  <c:v>Gesamt</c:v>
                </c:pt>
              </c:strCache>
            </c:strRef>
          </c:cat>
          <c:val>
            <c:numRef>
              <c:f>(Auswertung!$B$8:$F$8,Auswertung!$H$8)</c:f>
              <c:numCache>
                <c:ptCount val="6"/>
                <c:pt idx="0">
                  <c:v>0</c:v>
                </c:pt>
                <c:pt idx="1">
                  <c:v>0</c:v>
                </c:pt>
                <c:pt idx="2">
                  <c:v>0</c:v>
                </c:pt>
                <c:pt idx="3">
                  <c:v>0</c:v>
                </c:pt>
                <c:pt idx="4">
                  <c:v>0</c:v>
                </c:pt>
                <c:pt idx="5">
                  <c:v>0</c:v>
                </c:pt>
              </c:numCache>
            </c:numRef>
          </c:val>
        </c:ser>
        <c:axId val="26322527"/>
        <c:axId val="35576152"/>
      </c:barChart>
      <c:catAx>
        <c:axId val="26322527"/>
        <c:scaling>
          <c:orientation val="minMax"/>
        </c:scaling>
        <c:axPos val="b"/>
        <c:title>
          <c:tx>
            <c:rich>
              <a:bodyPr vert="horz" rot="0" anchor="ctr"/>
              <a:lstStyle/>
              <a:p>
                <a:pPr algn="ctr">
                  <a:defRPr/>
                </a:pPr>
                <a:r>
                  <a:rPr lang="en-US" cap="none" sz="950" b="1" i="0" u="none" baseline="0">
                    <a:latin typeface="Arial"/>
                    <a:ea typeface="Arial"/>
                    <a:cs typeface="Arial"/>
                  </a:rPr>
                  <a:t>Aufgabe</a:t>
                </a:r>
              </a:p>
            </c:rich>
          </c:tx>
          <c:layout/>
          <c:overlay val="0"/>
          <c:spPr>
            <a:noFill/>
            <a:ln>
              <a:noFill/>
            </a:ln>
          </c:spPr>
        </c:title>
        <c:delete val="0"/>
        <c:numFmt formatCode="General" sourceLinked="1"/>
        <c:majorTickMark val="out"/>
        <c:minorTickMark val="none"/>
        <c:tickLblPos val="nextTo"/>
        <c:crossAx val="35576152"/>
        <c:crosses val="autoZero"/>
        <c:auto val="1"/>
        <c:lblOffset val="100"/>
        <c:noMultiLvlLbl val="0"/>
      </c:catAx>
      <c:valAx>
        <c:axId val="35576152"/>
        <c:scaling>
          <c:orientation val="minMax"/>
        </c:scaling>
        <c:axPos val="l"/>
        <c:title>
          <c:tx>
            <c:rich>
              <a:bodyPr vert="horz" rot="-5400000" anchor="ctr"/>
              <a:lstStyle/>
              <a:p>
                <a:pPr algn="ctr">
                  <a:defRPr/>
                </a:pPr>
                <a:r>
                  <a:rPr lang="en-US" cap="none" sz="950" b="1" i="0" u="none" baseline="0">
                    <a:latin typeface="Arial"/>
                    <a:ea typeface="Arial"/>
                    <a:cs typeface="Arial"/>
                  </a:rPr>
                  <a:t>Erfolgsquote (in %)</a:t>
                </a:r>
              </a:p>
            </c:rich>
          </c:tx>
          <c:layout/>
          <c:overlay val="0"/>
          <c:spPr>
            <a:noFill/>
            <a:ln>
              <a:noFill/>
            </a:ln>
          </c:spPr>
        </c:title>
        <c:majorGridlines/>
        <c:delete val="0"/>
        <c:numFmt formatCode="General" sourceLinked="1"/>
        <c:majorTickMark val="out"/>
        <c:minorTickMark val="none"/>
        <c:tickLblPos val="nextTo"/>
        <c:crossAx val="26322527"/>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Funktionen</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Auswertung!$B$12:$H$12</c:f>
              <c:strCache>
                <c:ptCount val="7"/>
                <c:pt idx="0">
                  <c:v>1a</c:v>
                </c:pt>
                <c:pt idx="1">
                  <c:v>1b</c:v>
                </c:pt>
                <c:pt idx="2">
                  <c:v>1c</c:v>
                </c:pt>
                <c:pt idx="3">
                  <c:v>2a</c:v>
                </c:pt>
                <c:pt idx="4">
                  <c:v>2b</c:v>
                </c:pt>
                <c:pt idx="5">
                  <c:v>3</c:v>
                </c:pt>
                <c:pt idx="6">
                  <c:v>Gesamt</c:v>
                </c:pt>
              </c:strCache>
            </c:strRef>
          </c:cat>
          <c:val>
            <c:numRef>
              <c:f>Auswertung!$B$14:$H$14</c:f>
              <c:numCache>
                <c:ptCount val="7"/>
                <c:pt idx="0">
                  <c:v>0</c:v>
                </c:pt>
                <c:pt idx="1">
                  <c:v>0</c:v>
                </c:pt>
                <c:pt idx="2">
                  <c:v>0</c:v>
                </c:pt>
                <c:pt idx="3">
                  <c:v>0</c:v>
                </c:pt>
                <c:pt idx="4">
                  <c:v>0</c:v>
                </c:pt>
                <c:pt idx="5">
                  <c:v>0</c:v>
                </c:pt>
                <c:pt idx="6">
                  <c:v>0</c:v>
                </c:pt>
              </c:numCache>
            </c:numRef>
          </c:val>
        </c:ser>
        <c:axId val="51749913"/>
        <c:axId val="63096034"/>
      </c:barChart>
      <c:catAx>
        <c:axId val="51749913"/>
        <c:scaling>
          <c:orientation val="minMax"/>
        </c:scaling>
        <c:axPos val="b"/>
        <c:title>
          <c:tx>
            <c:rich>
              <a:bodyPr vert="horz" rot="0" anchor="ctr"/>
              <a:lstStyle/>
              <a:p>
                <a:pPr algn="ctr">
                  <a:defRPr/>
                </a:pPr>
                <a:r>
                  <a:rPr lang="en-US" cap="none" sz="975" b="1" i="0" u="none" baseline="0">
                    <a:latin typeface="Arial"/>
                    <a:ea typeface="Arial"/>
                    <a:cs typeface="Arial"/>
                  </a:rPr>
                  <a:t>Aufgabe</a:t>
                </a:r>
              </a:p>
            </c:rich>
          </c:tx>
          <c:layout/>
          <c:overlay val="0"/>
          <c:spPr>
            <a:noFill/>
            <a:ln>
              <a:noFill/>
            </a:ln>
          </c:spPr>
        </c:title>
        <c:delete val="0"/>
        <c:numFmt formatCode="General" sourceLinked="1"/>
        <c:majorTickMark val="out"/>
        <c:minorTickMark val="none"/>
        <c:tickLblPos val="nextTo"/>
        <c:crossAx val="63096034"/>
        <c:crosses val="autoZero"/>
        <c:auto val="1"/>
        <c:lblOffset val="100"/>
        <c:noMultiLvlLbl val="0"/>
      </c:catAx>
      <c:valAx>
        <c:axId val="63096034"/>
        <c:scaling>
          <c:orientation val="minMax"/>
        </c:scaling>
        <c:axPos val="l"/>
        <c:title>
          <c:tx>
            <c:rich>
              <a:bodyPr vert="horz" rot="-5400000" anchor="ctr"/>
              <a:lstStyle/>
              <a:p>
                <a:pPr algn="ctr">
                  <a:defRPr/>
                </a:pPr>
                <a:r>
                  <a:rPr lang="en-US" cap="none" sz="975" b="1" i="0" u="none" baseline="0">
                    <a:latin typeface="Arial"/>
                    <a:ea typeface="Arial"/>
                    <a:cs typeface="Arial"/>
                  </a:rPr>
                  <a:t>Erfolgsquote (in %)</a:t>
                </a:r>
              </a:p>
            </c:rich>
          </c:tx>
          <c:layout/>
          <c:overlay val="0"/>
          <c:spPr>
            <a:noFill/>
            <a:ln>
              <a:noFill/>
            </a:ln>
          </c:spPr>
        </c:title>
        <c:majorGridlines/>
        <c:delete val="0"/>
        <c:numFmt formatCode="General" sourceLinked="1"/>
        <c:majorTickMark val="out"/>
        <c:minorTickMark val="none"/>
        <c:tickLblPos val="nextTo"/>
        <c:crossAx val="51749913"/>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Kreis</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(Auswertung!$B$18:$F$18,Auswertung!$H$18)</c:f>
              <c:strCache>
                <c:ptCount val="6"/>
                <c:pt idx="0">
                  <c:v>1a</c:v>
                </c:pt>
                <c:pt idx="1">
                  <c:v>1b</c:v>
                </c:pt>
                <c:pt idx="2">
                  <c:v>1c</c:v>
                </c:pt>
                <c:pt idx="3">
                  <c:v>1d</c:v>
                </c:pt>
                <c:pt idx="4">
                  <c:v>1e</c:v>
                </c:pt>
                <c:pt idx="5">
                  <c:v>Gesamt</c:v>
                </c:pt>
              </c:strCache>
            </c:strRef>
          </c:cat>
          <c:val>
            <c:numRef>
              <c:f>(Auswertung!$B$20:$F$20,Auswertung!$H$20)</c:f>
              <c:numCache>
                <c:ptCount val="6"/>
                <c:pt idx="0">
                  <c:v>0</c:v>
                </c:pt>
                <c:pt idx="1">
                  <c:v>0</c:v>
                </c:pt>
                <c:pt idx="2">
                  <c:v>0</c:v>
                </c:pt>
                <c:pt idx="3">
                  <c:v>0</c:v>
                </c:pt>
                <c:pt idx="4">
                  <c:v>0</c:v>
                </c:pt>
                <c:pt idx="5">
                  <c:v>0</c:v>
                </c:pt>
              </c:numCache>
            </c:numRef>
          </c:val>
        </c:ser>
        <c:axId val="30993395"/>
        <c:axId val="10505100"/>
      </c:barChart>
      <c:catAx>
        <c:axId val="30993395"/>
        <c:scaling>
          <c:orientation val="minMax"/>
        </c:scaling>
        <c:axPos val="b"/>
        <c:title>
          <c:tx>
            <c:rich>
              <a:bodyPr vert="horz" rot="0" anchor="ctr"/>
              <a:lstStyle/>
              <a:p>
                <a:pPr algn="ctr">
                  <a:defRPr/>
                </a:pPr>
                <a:r>
                  <a:rPr lang="en-US" cap="none" sz="975" b="1" i="0" u="none" baseline="0">
                    <a:latin typeface="Arial"/>
                    <a:ea typeface="Arial"/>
                    <a:cs typeface="Arial"/>
                  </a:rPr>
                  <a:t>Aufgabe</a:t>
                </a:r>
              </a:p>
            </c:rich>
          </c:tx>
          <c:layout/>
          <c:overlay val="0"/>
          <c:spPr>
            <a:noFill/>
            <a:ln>
              <a:noFill/>
            </a:ln>
          </c:spPr>
        </c:title>
        <c:delete val="0"/>
        <c:numFmt formatCode="General" sourceLinked="1"/>
        <c:majorTickMark val="out"/>
        <c:minorTickMark val="none"/>
        <c:tickLblPos val="nextTo"/>
        <c:crossAx val="10505100"/>
        <c:crosses val="autoZero"/>
        <c:auto val="1"/>
        <c:lblOffset val="100"/>
        <c:noMultiLvlLbl val="0"/>
      </c:catAx>
      <c:valAx>
        <c:axId val="10505100"/>
        <c:scaling>
          <c:orientation val="minMax"/>
        </c:scaling>
        <c:axPos val="l"/>
        <c:title>
          <c:tx>
            <c:rich>
              <a:bodyPr vert="horz" rot="-5400000" anchor="ctr"/>
              <a:lstStyle/>
              <a:p>
                <a:pPr algn="ctr">
                  <a:defRPr/>
                </a:pPr>
                <a:r>
                  <a:rPr lang="en-US" cap="none" sz="975" b="1" i="0" u="none" baseline="0">
                    <a:latin typeface="Arial"/>
                    <a:ea typeface="Arial"/>
                    <a:cs typeface="Arial"/>
                  </a:rPr>
                  <a:t>Erfolgsquote (in %)</a:t>
                </a:r>
              </a:p>
            </c:rich>
          </c:tx>
          <c:layout/>
          <c:overlay val="0"/>
          <c:spPr>
            <a:noFill/>
            <a:ln>
              <a:noFill/>
            </a:ln>
          </c:spPr>
        </c:title>
        <c:majorGridlines/>
        <c:delete val="0"/>
        <c:numFmt formatCode="General" sourceLinked="1"/>
        <c:majorTickMark val="out"/>
        <c:minorTickMark val="none"/>
        <c:tickLblPos val="nextTo"/>
        <c:crossAx val="30993395"/>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Ähnlichkeite</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Auswertung!$B$24:$H$24</c:f>
              <c:strCache>
                <c:ptCount val="7"/>
                <c:pt idx="0">
                  <c:v>1a</c:v>
                </c:pt>
                <c:pt idx="1">
                  <c:v>1b</c:v>
                </c:pt>
                <c:pt idx="2">
                  <c:v>2a</c:v>
                </c:pt>
                <c:pt idx="3">
                  <c:v>2b</c:v>
                </c:pt>
                <c:pt idx="4">
                  <c:v>3a</c:v>
                </c:pt>
                <c:pt idx="5">
                  <c:v>3b</c:v>
                </c:pt>
                <c:pt idx="6">
                  <c:v>Gesamt</c:v>
                </c:pt>
              </c:strCache>
            </c:strRef>
          </c:cat>
          <c:val>
            <c:numRef>
              <c:f>Auswertung!$B$26:$H$26</c:f>
              <c:numCache>
                <c:ptCount val="7"/>
                <c:pt idx="0">
                  <c:v>0</c:v>
                </c:pt>
                <c:pt idx="1">
                  <c:v>0</c:v>
                </c:pt>
                <c:pt idx="2">
                  <c:v>0</c:v>
                </c:pt>
                <c:pt idx="3">
                  <c:v>0</c:v>
                </c:pt>
                <c:pt idx="4">
                  <c:v>0</c:v>
                </c:pt>
                <c:pt idx="5">
                  <c:v>0</c:v>
                </c:pt>
                <c:pt idx="6">
                  <c:v>0</c:v>
                </c:pt>
              </c:numCache>
            </c:numRef>
          </c:val>
        </c:ser>
        <c:axId val="27437037"/>
        <c:axId val="45606742"/>
      </c:barChart>
      <c:catAx>
        <c:axId val="27437037"/>
        <c:scaling>
          <c:orientation val="minMax"/>
        </c:scaling>
        <c:axPos val="b"/>
        <c:title>
          <c:tx>
            <c:rich>
              <a:bodyPr vert="horz" rot="0" anchor="ctr"/>
              <a:lstStyle/>
              <a:p>
                <a:pPr algn="ctr">
                  <a:defRPr/>
                </a:pPr>
                <a:r>
                  <a:rPr lang="en-US" cap="none" sz="975" b="1" i="0" u="none" baseline="0">
                    <a:latin typeface="Arial"/>
                    <a:ea typeface="Arial"/>
                    <a:cs typeface="Arial"/>
                  </a:rPr>
                  <a:t>Aufgabe</a:t>
                </a:r>
              </a:p>
            </c:rich>
          </c:tx>
          <c:layout/>
          <c:overlay val="0"/>
          <c:spPr>
            <a:noFill/>
            <a:ln>
              <a:noFill/>
            </a:ln>
          </c:spPr>
        </c:title>
        <c:delete val="0"/>
        <c:numFmt formatCode="General" sourceLinked="1"/>
        <c:majorTickMark val="out"/>
        <c:minorTickMark val="none"/>
        <c:tickLblPos val="nextTo"/>
        <c:crossAx val="45606742"/>
        <c:crosses val="autoZero"/>
        <c:auto val="1"/>
        <c:lblOffset val="100"/>
        <c:noMultiLvlLbl val="0"/>
      </c:catAx>
      <c:valAx>
        <c:axId val="45606742"/>
        <c:scaling>
          <c:orientation val="minMax"/>
        </c:scaling>
        <c:axPos val="l"/>
        <c:title>
          <c:tx>
            <c:rich>
              <a:bodyPr vert="horz" rot="-5400000" anchor="ctr"/>
              <a:lstStyle/>
              <a:p>
                <a:pPr algn="ctr">
                  <a:defRPr/>
                </a:pPr>
                <a:r>
                  <a:rPr lang="en-US" cap="none" sz="975" b="1" i="0" u="none" baseline="0">
                    <a:latin typeface="Arial"/>
                    <a:ea typeface="Arial"/>
                    <a:cs typeface="Arial"/>
                  </a:rPr>
                  <a:t>Erfolgsquote (in %)</a:t>
                </a:r>
              </a:p>
            </c:rich>
          </c:tx>
          <c:layout/>
          <c:overlay val="0"/>
          <c:spPr>
            <a:noFill/>
            <a:ln>
              <a:noFill/>
            </a:ln>
          </c:spPr>
        </c:title>
        <c:majorGridlines/>
        <c:delete val="0"/>
        <c:numFmt formatCode="General" sourceLinked="1"/>
        <c:majorTickMark val="out"/>
        <c:minorTickMark val="none"/>
        <c:tickLblPos val="nextTo"/>
        <c:crossAx val="27437037"/>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Statistik</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(Auswertung!$B$30:$F$30,Auswertung!$H$30)</c:f>
              <c:strCache>
                <c:ptCount val="6"/>
                <c:pt idx="0">
                  <c:v>1a</c:v>
                </c:pt>
                <c:pt idx="1">
                  <c:v>1b</c:v>
                </c:pt>
                <c:pt idx="2">
                  <c:v>1c</c:v>
                </c:pt>
                <c:pt idx="3">
                  <c:v>1d</c:v>
                </c:pt>
                <c:pt idx="4">
                  <c:v>1e</c:v>
                </c:pt>
                <c:pt idx="5">
                  <c:v>Gesamt</c:v>
                </c:pt>
              </c:strCache>
            </c:strRef>
          </c:cat>
          <c:val>
            <c:numRef>
              <c:f>(Auswertung!$B$32:$F$32,Auswertung!$H$32)</c:f>
              <c:numCache>
                <c:ptCount val="6"/>
                <c:pt idx="0">
                  <c:v>0</c:v>
                </c:pt>
                <c:pt idx="1">
                  <c:v>0</c:v>
                </c:pt>
                <c:pt idx="2">
                  <c:v>0</c:v>
                </c:pt>
                <c:pt idx="3">
                  <c:v>0</c:v>
                </c:pt>
                <c:pt idx="4">
                  <c:v>0</c:v>
                </c:pt>
                <c:pt idx="5">
                  <c:v>0</c:v>
                </c:pt>
              </c:numCache>
            </c:numRef>
          </c:val>
        </c:ser>
        <c:axId val="7807495"/>
        <c:axId val="3158592"/>
      </c:barChart>
      <c:catAx>
        <c:axId val="7807495"/>
        <c:scaling>
          <c:orientation val="minMax"/>
        </c:scaling>
        <c:axPos val="b"/>
        <c:title>
          <c:tx>
            <c:rich>
              <a:bodyPr vert="horz" rot="0" anchor="ctr"/>
              <a:lstStyle/>
              <a:p>
                <a:pPr algn="ctr">
                  <a:defRPr/>
                </a:pPr>
                <a:r>
                  <a:rPr lang="en-US" cap="none" sz="975" b="1" i="0" u="none" baseline="0">
                    <a:latin typeface="Arial"/>
                    <a:ea typeface="Arial"/>
                    <a:cs typeface="Arial"/>
                  </a:rPr>
                  <a:t>Aufgabe</a:t>
                </a:r>
              </a:p>
            </c:rich>
          </c:tx>
          <c:layout/>
          <c:overlay val="0"/>
          <c:spPr>
            <a:noFill/>
            <a:ln>
              <a:noFill/>
            </a:ln>
          </c:spPr>
        </c:title>
        <c:delete val="0"/>
        <c:numFmt formatCode="General" sourceLinked="1"/>
        <c:majorTickMark val="out"/>
        <c:minorTickMark val="none"/>
        <c:tickLblPos val="nextTo"/>
        <c:crossAx val="3158592"/>
        <c:crosses val="autoZero"/>
        <c:auto val="1"/>
        <c:lblOffset val="100"/>
        <c:noMultiLvlLbl val="0"/>
      </c:catAx>
      <c:valAx>
        <c:axId val="3158592"/>
        <c:scaling>
          <c:orientation val="minMax"/>
        </c:scaling>
        <c:axPos val="l"/>
        <c:title>
          <c:tx>
            <c:rich>
              <a:bodyPr vert="horz" rot="-5400000" anchor="ctr"/>
              <a:lstStyle/>
              <a:p>
                <a:pPr algn="ctr">
                  <a:defRPr/>
                </a:pPr>
                <a:r>
                  <a:rPr lang="en-US" cap="none" sz="975" b="1" i="0" u="none" baseline="0">
                    <a:latin typeface="Arial"/>
                    <a:ea typeface="Arial"/>
                    <a:cs typeface="Arial"/>
                  </a:rPr>
                  <a:t>Erfolgsquote (in %)</a:t>
                </a:r>
              </a:p>
            </c:rich>
          </c:tx>
          <c:layout/>
          <c:overlay val="0"/>
          <c:spPr>
            <a:noFill/>
            <a:ln>
              <a:noFill/>
            </a:ln>
          </c:spPr>
        </c:title>
        <c:majorGridlines/>
        <c:delete val="0"/>
        <c:numFmt formatCode="General" sourceLinked="1"/>
        <c:majorTickMark val="out"/>
        <c:minorTickMark val="none"/>
        <c:tickLblPos val="nextTo"/>
        <c:crossAx val="7807495"/>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12</xdr:row>
      <xdr:rowOff>9525</xdr:rowOff>
    </xdr:from>
    <xdr:to>
      <xdr:col>1</xdr:col>
      <xdr:colOff>3743325</xdr:colOff>
      <xdr:row>28</xdr:row>
      <xdr:rowOff>76200</xdr:rowOff>
    </xdr:to>
    <xdr:graphicFrame>
      <xdr:nvGraphicFramePr>
        <xdr:cNvPr id="1" name="Chart 2"/>
        <xdr:cNvGraphicFramePr/>
      </xdr:nvGraphicFramePr>
      <xdr:xfrm>
        <a:off x="28575" y="4953000"/>
        <a:ext cx="4476750" cy="2714625"/>
      </xdr:xfrm>
      <a:graphic>
        <a:graphicData uri="http://schemas.openxmlformats.org/drawingml/2006/chart">
          <c:chart xmlns:c="http://schemas.openxmlformats.org/drawingml/2006/chart" r:id="rId1"/>
        </a:graphicData>
      </a:graphic>
    </xdr:graphicFrame>
    <xdr:clientData/>
  </xdr:twoCellAnchor>
  <xdr:twoCellAnchor>
    <xdr:from>
      <xdr:col>1</xdr:col>
      <xdr:colOff>3810000</xdr:colOff>
      <xdr:row>12</xdr:row>
      <xdr:rowOff>19050</xdr:rowOff>
    </xdr:from>
    <xdr:to>
      <xdr:col>2</xdr:col>
      <xdr:colOff>171450</xdr:colOff>
      <xdr:row>28</xdr:row>
      <xdr:rowOff>85725</xdr:rowOff>
    </xdr:to>
    <xdr:graphicFrame>
      <xdr:nvGraphicFramePr>
        <xdr:cNvPr id="2" name="Chart 3"/>
        <xdr:cNvGraphicFramePr/>
      </xdr:nvGraphicFramePr>
      <xdr:xfrm>
        <a:off x="4572000" y="4962525"/>
        <a:ext cx="4486275" cy="2714625"/>
      </xdr:xfrm>
      <a:graphic>
        <a:graphicData uri="http://schemas.openxmlformats.org/drawingml/2006/chart">
          <c:chart xmlns:c="http://schemas.openxmlformats.org/drawingml/2006/chart" r:id="rId2"/>
        </a:graphicData>
      </a:graphic>
    </xdr:graphicFrame>
    <xdr:clientData/>
  </xdr:twoCellAnchor>
  <xdr:twoCellAnchor>
    <xdr:from>
      <xdr:col>1</xdr:col>
      <xdr:colOff>3838575</xdr:colOff>
      <xdr:row>29</xdr:row>
      <xdr:rowOff>38100</xdr:rowOff>
    </xdr:from>
    <xdr:to>
      <xdr:col>2</xdr:col>
      <xdr:colOff>200025</xdr:colOff>
      <xdr:row>46</xdr:row>
      <xdr:rowOff>9525</xdr:rowOff>
    </xdr:to>
    <xdr:graphicFrame>
      <xdr:nvGraphicFramePr>
        <xdr:cNvPr id="3" name="Chart 4"/>
        <xdr:cNvGraphicFramePr/>
      </xdr:nvGraphicFramePr>
      <xdr:xfrm>
        <a:off x="4600575" y="7791450"/>
        <a:ext cx="4486275" cy="2724150"/>
      </xdr:xfrm>
      <a:graphic>
        <a:graphicData uri="http://schemas.openxmlformats.org/drawingml/2006/chart">
          <c:chart xmlns:c="http://schemas.openxmlformats.org/drawingml/2006/chart" r:id="rId3"/>
        </a:graphicData>
      </a:graphic>
    </xdr:graphicFrame>
    <xdr:clientData/>
  </xdr:twoCellAnchor>
  <xdr:twoCellAnchor>
    <xdr:from>
      <xdr:col>0</xdr:col>
      <xdr:colOff>19050</xdr:colOff>
      <xdr:row>29</xdr:row>
      <xdr:rowOff>9525</xdr:rowOff>
    </xdr:from>
    <xdr:to>
      <xdr:col>1</xdr:col>
      <xdr:colOff>3743325</xdr:colOff>
      <xdr:row>45</xdr:row>
      <xdr:rowOff>133350</xdr:rowOff>
    </xdr:to>
    <xdr:graphicFrame>
      <xdr:nvGraphicFramePr>
        <xdr:cNvPr id="4" name="Chart 5"/>
        <xdr:cNvGraphicFramePr/>
      </xdr:nvGraphicFramePr>
      <xdr:xfrm>
        <a:off x="19050" y="7762875"/>
        <a:ext cx="4486275" cy="2714625"/>
      </xdr:xfrm>
      <a:graphic>
        <a:graphicData uri="http://schemas.openxmlformats.org/drawingml/2006/chart">
          <c:chart xmlns:c="http://schemas.openxmlformats.org/drawingml/2006/chart" r:id="rId4"/>
        </a:graphicData>
      </a:graphic>
    </xdr:graphicFrame>
    <xdr:clientData/>
  </xdr:twoCellAnchor>
  <xdr:twoCellAnchor>
    <xdr:from>
      <xdr:col>1</xdr:col>
      <xdr:colOff>1038225</xdr:colOff>
      <xdr:row>46</xdr:row>
      <xdr:rowOff>57150</xdr:rowOff>
    </xdr:from>
    <xdr:to>
      <xdr:col>1</xdr:col>
      <xdr:colOff>5524500</xdr:colOff>
      <xdr:row>63</xdr:row>
      <xdr:rowOff>28575</xdr:rowOff>
    </xdr:to>
    <xdr:graphicFrame>
      <xdr:nvGraphicFramePr>
        <xdr:cNvPr id="5" name="Chart 7"/>
        <xdr:cNvGraphicFramePr/>
      </xdr:nvGraphicFramePr>
      <xdr:xfrm>
        <a:off x="1800225" y="10563225"/>
        <a:ext cx="4486275" cy="27241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14"/>
  <sheetViews>
    <sheetView tabSelected="1" workbookViewId="0" topLeftCell="A1">
      <selection activeCell="A3" sqref="A3"/>
    </sheetView>
  </sheetViews>
  <sheetFormatPr defaultColWidth="11.421875" defaultRowHeight="12.75"/>
  <cols>
    <col min="2" max="2" width="121.8515625" style="0" customWidth="1"/>
  </cols>
  <sheetData>
    <row r="1" ht="18">
      <c r="A1" s="81" t="s">
        <v>41</v>
      </c>
    </row>
    <row r="3" ht="75">
      <c r="B3" s="82" t="s">
        <v>47</v>
      </c>
    </row>
    <row r="4" ht="60">
      <c r="B4" s="82" t="s">
        <v>42</v>
      </c>
    </row>
    <row r="5" ht="30">
      <c r="B5" s="82" t="s">
        <v>43</v>
      </c>
    </row>
    <row r="6" ht="45">
      <c r="B6" s="82" t="s">
        <v>48</v>
      </c>
    </row>
    <row r="7" ht="30">
      <c r="B7" s="82" t="s">
        <v>44</v>
      </c>
    </row>
    <row r="8" ht="30">
      <c r="B8" s="82" t="s">
        <v>46</v>
      </c>
    </row>
    <row r="10" ht="15.75">
      <c r="B10" s="83" t="s">
        <v>45</v>
      </c>
    </row>
    <row r="11" ht="45">
      <c r="B11" s="82" t="s">
        <v>49</v>
      </c>
    </row>
    <row r="12" ht="15">
      <c r="B12" s="82"/>
    </row>
    <row r="13" ht="15">
      <c r="B13" s="82"/>
    </row>
    <row r="14" ht="15">
      <c r="B14" s="82"/>
    </row>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J47"/>
  <sheetViews>
    <sheetView workbookViewId="0" topLeftCell="A1">
      <selection activeCell="B7" sqref="B7"/>
    </sheetView>
  </sheetViews>
  <sheetFormatPr defaultColWidth="11.421875" defaultRowHeight="12.75"/>
  <cols>
    <col min="1" max="1" width="3.421875" style="0" bestFit="1" customWidth="1"/>
    <col min="2" max="2" width="20.7109375" style="0" customWidth="1"/>
    <col min="3" max="7" width="11.7109375" style="0" customWidth="1"/>
    <col min="8" max="8" width="15.7109375" style="0" customWidth="1"/>
    <col min="9" max="9" width="11.7109375" style="0" customWidth="1"/>
  </cols>
  <sheetData>
    <row r="2" spans="2:7" ht="12.75">
      <c r="B2" t="s">
        <v>35</v>
      </c>
      <c r="C2" s="89"/>
      <c r="D2" s="89"/>
      <c r="F2" t="s">
        <v>36</v>
      </c>
      <c r="G2" s="79"/>
    </row>
    <row r="3" ht="13.5" thickBot="1"/>
    <row r="4" spans="1:9" ht="12.75">
      <c r="A4" s="109" t="s">
        <v>7</v>
      </c>
      <c r="B4" s="107" t="s">
        <v>0</v>
      </c>
      <c r="C4" s="109" t="s">
        <v>1</v>
      </c>
      <c r="D4" s="110"/>
      <c r="E4" s="110"/>
      <c r="F4" s="110"/>
      <c r="G4" s="111"/>
      <c r="H4" s="22" t="s">
        <v>8</v>
      </c>
      <c r="I4" s="23" t="s">
        <v>28</v>
      </c>
    </row>
    <row r="5" spans="1:9" ht="12.75">
      <c r="A5" s="112"/>
      <c r="B5" s="108"/>
      <c r="C5" s="72" t="s">
        <v>2</v>
      </c>
      <c r="D5" s="24" t="s">
        <v>3</v>
      </c>
      <c r="E5" s="24" t="s">
        <v>4</v>
      </c>
      <c r="F5" s="24" t="s">
        <v>5</v>
      </c>
      <c r="G5" s="26" t="s">
        <v>6</v>
      </c>
      <c r="H5" s="25"/>
      <c r="I5" s="26"/>
    </row>
    <row r="6" spans="1:9" ht="13.5" thickBot="1">
      <c r="A6" s="112"/>
      <c r="B6" s="108"/>
      <c r="C6" s="32">
        <v>25</v>
      </c>
      <c r="D6" s="27">
        <v>25</v>
      </c>
      <c r="E6" s="27">
        <v>25</v>
      </c>
      <c r="F6" s="27">
        <v>25</v>
      </c>
      <c r="G6" s="71">
        <v>25</v>
      </c>
      <c r="H6" s="28">
        <v>100</v>
      </c>
      <c r="I6" s="26"/>
    </row>
    <row r="7" spans="1:10" ht="12.75">
      <c r="A7" s="36">
        <v>1</v>
      </c>
      <c r="B7" s="68"/>
      <c r="C7" s="36">
        <f>IF(Pythagoras!H7="","",Pythagoras!H7)</f>
      </c>
      <c r="D7" s="37">
        <f>IF(Funktionen!I7="","",Funktionen!I7)</f>
      </c>
      <c r="E7" s="37">
        <f>IF(Kreis!H7="","",Kreis!H7)</f>
      </c>
      <c r="F7" s="37">
        <f>IF(Ähnlichkeit!I7="","",Ähnlichkeit!I7)</f>
      </c>
      <c r="G7" s="38">
        <f>IF(Statistik!H7="","",Statistik!H7)</f>
      </c>
      <c r="H7" s="73">
        <f>IF(B7="","",SUM(C7:G7))</f>
      </c>
      <c r="I7" s="47">
        <f aca="true" t="shared" si="0" ref="I7:I19">IF(H7="","",IF(H7&lt;ROUND(H$44,1),6,IF(H7&lt;ROUND(H$43,1),5,IF(H7&lt;ROUND(H$42,1),4,IF(H7&lt;ROUND(H$41,1),3,IF(H7&lt;ROUND(H$40,1),2,1))))))</f>
      </c>
      <c r="J7">
        <f>IF(COUNT(C7:G7)&gt;4,"Fehler! Es dürfen nur 4 Aufgaben bearbeitet werden","")</f>
      </c>
    </row>
    <row r="8" spans="1:10" ht="12.75">
      <c r="A8" s="39">
        <f>A7+1</f>
        <v>2</v>
      </c>
      <c r="B8" s="69"/>
      <c r="C8" s="39">
        <f>IF(Pythagoras!H8="","",Pythagoras!H8)</f>
      </c>
      <c r="D8" s="34">
        <f>IF(Funktionen!I8="","",Funktionen!I8)</f>
      </c>
      <c r="E8" s="34">
        <f>IF(Kreis!H8="","",Kreis!H8)</f>
      </c>
      <c r="F8" s="34">
        <f>IF(Ähnlichkeit!I8="","",Ähnlichkeit!I8)</f>
      </c>
      <c r="G8" s="40">
        <f>IF(Statistik!H8="","",Statistik!H8)</f>
      </c>
      <c r="H8" s="74">
        <f aca="true" t="shared" si="1" ref="H8:H36">IF(B8="","",SUM(C8:G8))</f>
      </c>
      <c r="I8" s="48">
        <f t="shared" si="0"/>
      </c>
      <c r="J8">
        <f aca="true" t="shared" si="2" ref="J8:J36">IF(COUNT(C8:G8)&gt;4,"Fehler! Es dürfen nur 4 Aufgaben bearbeitet werden","")</f>
      </c>
    </row>
    <row r="9" spans="1:10" ht="12.75">
      <c r="A9" s="39">
        <f aca="true" t="shared" si="3" ref="A9:A35">A8+1</f>
        <v>3</v>
      </c>
      <c r="B9" s="69"/>
      <c r="C9" s="39">
        <f>IF(Pythagoras!H9="","",Pythagoras!H9)</f>
      </c>
      <c r="D9" s="34">
        <f>IF(Funktionen!I9="","",Funktionen!I9)</f>
      </c>
      <c r="E9" s="34">
        <f>IF(Kreis!H9="","",Kreis!H9)</f>
      </c>
      <c r="F9" s="34">
        <f>IF(Ähnlichkeit!I9="","",Ähnlichkeit!I9)</f>
      </c>
      <c r="G9" s="40">
        <f>IF(Statistik!H9="","",Statistik!H9)</f>
      </c>
      <c r="H9" s="74">
        <f t="shared" si="1"/>
      </c>
      <c r="I9" s="48">
        <f t="shared" si="0"/>
      </c>
      <c r="J9">
        <f t="shared" si="2"/>
      </c>
    </row>
    <row r="10" spans="1:10" ht="12.75">
      <c r="A10" s="39">
        <f t="shared" si="3"/>
        <v>4</v>
      </c>
      <c r="B10" s="69"/>
      <c r="C10" s="39">
        <f>IF(Pythagoras!H10="","",Pythagoras!H10)</f>
      </c>
      <c r="D10" s="34">
        <f>IF(Funktionen!I10="","",Funktionen!I10)</f>
      </c>
      <c r="E10" s="34">
        <f>IF(Kreis!H10="","",Kreis!H10)</f>
      </c>
      <c r="F10" s="34">
        <f>IF(Ähnlichkeit!I10="","",Ähnlichkeit!I10)</f>
      </c>
      <c r="G10" s="40">
        <f>IF(Statistik!H10="","",Statistik!H10)</f>
      </c>
      <c r="H10" s="74">
        <f t="shared" si="1"/>
      </c>
      <c r="I10" s="48">
        <f t="shared" si="0"/>
      </c>
      <c r="J10">
        <f t="shared" si="2"/>
      </c>
    </row>
    <row r="11" spans="1:10" ht="13.5" thickBot="1">
      <c r="A11" s="41">
        <f t="shared" si="3"/>
        <v>5</v>
      </c>
      <c r="B11" s="70"/>
      <c r="C11" s="41">
        <f>IF(Pythagoras!H11="","",Pythagoras!H11)</f>
      </c>
      <c r="D11" s="42">
        <f>IF(Funktionen!I11="","",Funktionen!I11)</f>
      </c>
      <c r="E11" s="42">
        <f>IF(Kreis!H11="","",Kreis!H11)</f>
      </c>
      <c r="F11" s="42">
        <f>IF(Ähnlichkeit!I11="","",Ähnlichkeit!I11)</f>
      </c>
      <c r="G11" s="43">
        <f>IF(Statistik!H11="","",Statistik!H11)</f>
      </c>
      <c r="H11" s="75">
        <f t="shared" si="1"/>
      </c>
      <c r="I11" s="49">
        <f t="shared" si="0"/>
      </c>
      <c r="J11">
        <f t="shared" si="2"/>
      </c>
    </row>
    <row r="12" spans="1:10" ht="12.75">
      <c r="A12" s="36">
        <f t="shared" si="3"/>
        <v>6</v>
      </c>
      <c r="B12" s="68"/>
      <c r="C12" s="36">
        <f>IF(Pythagoras!H12="","",Pythagoras!H12)</f>
      </c>
      <c r="D12" s="37">
        <f>IF(Funktionen!I12="","",Funktionen!I12)</f>
      </c>
      <c r="E12" s="37">
        <f>IF(Kreis!H12="","",Kreis!H12)</f>
      </c>
      <c r="F12" s="37">
        <f>IF(Ähnlichkeit!I12="","",Ähnlichkeit!I12)</f>
      </c>
      <c r="G12" s="38">
        <f>IF(Statistik!H12="","",Statistik!H12)</f>
      </c>
      <c r="H12" s="73">
        <f t="shared" si="1"/>
      </c>
      <c r="I12" s="47">
        <f t="shared" si="0"/>
      </c>
      <c r="J12">
        <f t="shared" si="2"/>
      </c>
    </row>
    <row r="13" spans="1:10" ht="12.75">
      <c r="A13" s="39">
        <f t="shared" si="3"/>
        <v>7</v>
      </c>
      <c r="B13" s="69"/>
      <c r="C13" s="39">
        <f>IF(Pythagoras!H13="","",Pythagoras!H13)</f>
      </c>
      <c r="D13" s="34">
        <f>IF(Funktionen!I13="","",Funktionen!I13)</f>
      </c>
      <c r="E13" s="34">
        <f>IF(Kreis!H13="","",Kreis!H13)</f>
      </c>
      <c r="F13" s="34">
        <f>IF(Ähnlichkeit!I13="","",Ähnlichkeit!I13)</f>
      </c>
      <c r="G13" s="40">
        <f>IF(Statistik!H13="","",Statistik!H13)</f>
      </c>
      <c r="H13" s="74">
        <f t="shared" si="1"/>
      </c>
      <c r="I13" s="48">
        <f t="shared" si="0"/>
      </c>
      <c r="J13">
        <f t="shared" si="2"/>
      </c>
    </row>
    <row r="14" spans="1:10" ht="12.75">
      <c r="A14" s="39">
        <f t="shared" si="3"/>
        <v>8</v>
      </c>
      <c r="B14" s="69"/>
      <c r="C14" s="39">
        <f>IF(Pythagoras!H14="","",Pythagoras!H14)</f>
      </c>
      <c r="D14" s="34">
        <f>IF(Funktionen!I14="","",Funktionen!I14)</f>
      </c>
      <c r="E14" s="34">
        <f>IF(Kreis!H14="","",Kreis!H14)</f>
      </c>
      <c r="F14" s="34">
        <f>IF(Ähnlichkeit!I14="","",Ähnlichkeit!I14)</f>
      </c>
      <c r="G14" s="40">
        <f>IF(Statistik!H14="","",Statistik!H14)</f>
      </c>
      <c r="H14" s="74">
        <f t="shared" si="1"/>
      </c>
      <c r="I14" s="48">
        <f t="shared" si="0"/>
      </c>
      <c r="J14">
        <f t="shared" si="2"/>
      </c>
    </row>
    <row r="15" spans="1:10" ht="12.75">
      <c r="A15" s="39">
        <f t="shared" si="3"/>
        <v>9</v>
      </c>
      <c r="B15" s="69"/>
      <c r="C15" s="39">
        <f>IF(Pythagoras!H15="","",Pythagoras!H15)</f>
      </c>
      <c r="D15" s="34">
        <f>IF(Funktionen!I15="","",Funktionen!I15)</f>
      </c>
      <c r="E15" s="34">
        <f>IF(Kreis!H15="","",Kreis!H15)</f>
      </c>
      <c r="F15" s="34">
        <f>IF(Ähnlichkeit!I15="","",Ähnlichkeit!I15)</f>
      </c>
      <c r="G15" s="40">
        <f>IF(Statistik!H15="","",Statistik!H15)</f>
      </c>
      <c r="H15" s="74">
        <f t="shared" si="1"/>
      </c>
      <c r="I15" s="48">
        <f t="shared" si="0"/>
      </c>
      <c r="J15">
        <f t="shared" si="2"/>
      </c>
    </row>
    <row r="16" spans="1:10" ht="13.5" thickBot="1">
      <c r="A16" s="41">
        <f t="shared" si="3"/>
        <v>10</v>
      </c>
      <c r="B16" s="70"/>
      <c r="C16" s="41">
        <f>IF(Pythagoras!H16="","",Pythagoras!H16)</f>
      </c>
      <c r="D16" s="42">
        <f>IF(Funktionen!I16="","",Funktionen!I16)</f>
      </c>
      <c r="E16" s="42">
        <f>IF(Kreis!H16="","",Kreis!H16)</f>
      </c>
      <c r="F16" s="42">
        <f>IF(Ähnlichkeit!I16="","",Ähnlichkeit!I16)</f>
      </c>
      <c r="G16" s="43">
        <f>IF(Statistik!H16="","",Statistik!H16)</f>
      </c>
      <c r="H16" s="75">
        <f t="shared" si="1"/>
      </c>
      <c r="I16" s="49">
        <f t="shared" si="0"/>
      </c>
      <c r="J16">
        <f t="shared" si="2"/>
      </c>
    </row>
    <row r="17" spans="1:10" ht="12.75">
      <c r="A17" s="36">
        <f t="shared" si="3"/>
        <v>11</v>
      </c>
      <c r="B17" s="68"/>
      <c r="C17" s="36">
        <f>IF(Pythagoras!H17="","",Pythagoras!H17)</f>
      </c>
      <c r="D17" s="37">
        <f>IF(Funktionen!I17="","",Funktionen!I17)</f>
      </c>
      <c r="E17" s="37">
        <f>IF(Kreis!H17="","",Kreis!H17)</f>
      </c>
      <c r="F17" s="37">
        <f>IF(Ähnlichkeit!I17="","",Ähnlichkeit!I17)</f>
      </c>
      <c r="G17" s="38">
        <f>IF(Statistik!H17="","",Statistik!H17)</f>
      </c>
      <c r="H17" s="73">
        <f t="shared" si="1"/>
      </c>
      <c r="I17" s="47">
        <f t="shared" si="0"/>
      </c>
      <c r="J17">
        <f t="shared" si="2"/>
      </c>
    </row>
    <row r="18" spans="1:10" ht="12.75">
      <c r="A18" s="39">
        <f t="shared" si="3"/>
        <v>12</v>
      </c>
      <c r="B18" s="69"/>
      <c r="C18" s="39">
        <f>IF(Pythagoras!H18="","",Pythagoras!H18)</f>
      </c>
      <c r="D18" s="34">
        <f>IF(Funktionen!I18="","",Funktionen!I18)</f>
      </c>
      <c r="E18" s="34">
        <f>IF(Kreis!H18="","",Kreis!H18)</f>
      </c>
      <c r="F18" s="34">
        <f>IF(Ähnlichkeit!I18="","",Ähnlichkeit!I18)</f>
      </c>
      <c r="G18" s="40">
        <f>IF(Statistik!H18="","",Statistik!H18)</f>
      </c>
      <c r="H18" s="74">
        <f t="shared" si="1"/>
      </c>
      <c r="I18" s="48">
        <f t="shared" si="0"/>
      </c>
      <c r="J18">
        <f t="shared" si="2"/>
      </c>
    </row>
    <row r="19" spans="1:10" ht="12.75">
      <c r="A19" s="39">
        <f t="shared" si="3"/>
        <v>13</v>
      </c>
      <c r="B19" s="69"/>
      <c r="C19" s="39">
        <f>IF(Pythagoras!H19="","",Pythagoras!H19)</f>
      </c>
      <c r="D19" s="34">
        <f>IF(Funktionen!I19="","",Funktionen!I19)</f>
      </c>
      <c r="E19" s="34">
        <f>IF(Kreis!H19="","",Kreis!H19)</f>
      </c>
      <c r="F19" s="34">
        <f>IF(Ähnlichkeit!I19="","",Ähnlichkeit!I19)</f>
      </c>
      <c r="G19" s="40">
        <f>IF(Statistik!H19="","",Statistik!H19)</f>
      </c>
      <c r="H19" s="74">
        <f t="shared" si="1"/>
      </c>
      <c r="I19" s="48">
        <f t="shared" si="0"/>
      </c>
      <c r="J19">
        <f t="shared" si="2"/>
      </c>
    </row>
    <row r="20" spans="1:10" ht="12.75">
      <c r="A20" s="39">
        <f t="shared" si="3"/>
        <v>14</v>
      </c>
      <c r="B20" s="69"/>
      <c r="C20" s="39">
        <f>IF(Pythagoras!H20="","",Pythagoras!H20)</f>
      </c>
      <c r="D20" s="34">
        <f>IF(Funktionen!I20="","",Funktionen!I20)</f>
      </c>
      <c r="E20" s="34">
        <f>IF(Kreis!H20="","",Kreis!H20)</f>
      </c>
      <c r="F20" s="34">
        <f>IF(Ähnlichkeit!I20="","",Ähnlichkeit!I20)</f>
      </c>
      <c r="G20" s="40">
        <f>IF(Statistik!H20="","",Statistik!H20)</f>
      </c>
      <c r="H20" s="74">
        <f t="shared" si="1"/>
      </c>
      <c r="I20" s="48">
        <f>IF(H20="","",IF(H20&lt;ROUND(H$44,1),6,IF(H20&lt;ROUND(H$43,1),5,IF(H20&lt;ROUND(H$42,1),4,IF(H20&lt;ROUND(H$41,1),3,IF(H20&lt;ROUND(H$40,1),2,1))))))</f>
      </c>
      <c r="J20">
        <f t="shared" si="2"/>
      </c>
    </row>
    <row r="21" spans="1:10" ht="13.5" thickBot="1">
      <c r="A21" s="41">
        <f t="shared" si="3"/>
        <v>15</v>
      </c>
      <c r="B21" s="70"/>
      <c r="C21" s="41">
        <f>IF(Pythagoras!H21="","",Pythagoras!H21)</f>
      </c>
      <c r="D21" s="42">
        <f>IF(Funktionen!I21="","",Funktionen!I21)</f>
      </c>
      <c r="E21" s="42">
        <f>IF(Kreis!H21="","",Kreis!H21)</f>
      </c>
      <c r="F21" s="42">
        <f>IF(Ähnlichkeit!I21="","",Ähnlichkeit!I21)</f>
      </c>
      <c r="G21" s="43">
        <f>IF(Statistik!H21="","",Statistik!H21)</f>
      </c>
      <c r="H21" s="75">
        <f t="shared" si="1"/>
      </c>
      <c r="I21" s="49">
        <f aca="true" t="shared" si="4" ref="I21:I36">IF(H21="","",IF(H21&lt;ROUND(H$44,1),6,IF(H21&lt;ROUND(H$43,1),5,IF(H21&lt;ROUND(H$42,1),4,IF(H21&lt;ROUND(H$41,1),3,IF(H21&lt;ROUND(H$40,1),2,1))))))</f>
      </c>
      <c r="J21">
        <f t="shared" si="2"/>
      </c>
    </row>
    <row r="22" spans="1:10" ht="12.75">
      <c r="A22" s="36">
        <f t="shared" si="3"/>
        <v>16</v>
      </c>
      <c r="B22" s="68"/>
      <c r="C22" s="36">
        <f>IF(Pythagoras!H22="","",Pythagoras!H22)</f>
      </c>
      <c r="D22" s="37">
        <f>IF(Funktionen!I22="","",Funktionen!I22)</f>
      </c>
      <c r="E22" s="37">
        <f>IF(Kreis!H22="","",Kreis!H22)</f>
      </c>
      <c r="F22" s="37">
        <f>IF(Ähnlichkeit!I22="","",Ähnlichkeit!I22)</f>
      </c>
      <c r="G22" s="38">
        <f>IF(Statistik!H22="","",Statistik!H22)</f>
      </c>
      <c r="H22" s="73">
        <f t="shared" si="1"/>
      </c>
      <c r="I22" s="47">
        <f t="shared" si="4"/>
      </c>
      <c r="J22">
        <f t="shared" si="2"/>
      </c>
    </row>
    <row r="23" spans="1:10" ht="12.75">
      <c r="A23" s="39">
        <f t="shared" si="3"/>
        <v>17</v>
      </c>
      <c r="B23" s="69"/>
      <c r="C23" s="39">
        <f>IF(Pythagoras!H23="","",Pythagoras!H23)</f>
      </c>
      <c r="D23" s="34">
        <f>IF(Funktionen!I23="","",Funktionen!I23)</f>
      </c>
      <c r="E23" s="34">
        <f>IF(Kreis!H23="","",Kreis!H23)</f>
      </c>
      <c r="F23" s="34">
        <f>IF(Ähnlichkeit!I23="","",Ähnlichkeit!I23)</f>
      </c>
      <c r="G23" s="40">
        <f>IF(Statistik!H23="","",Statistik!H23)</f>
      </c>
      <c r="H23" s="74">
        <f t="shared" si="1"/>
      </c>
      <c r="I23" s="48">
        <f t="shared" si="4"/>
      </c>
      <c r="J23">
        <f t="shared" si="2"/>
      </c>
    </row>
    <row r="24" spans="1:10" ht="12.75">
      <c r="A24" s="39">
        <f t="shared" si="3"/>
        <v>18</v>
      </c>
      <c r="B24" s="69"/>
      <c r="C24" s="39">
        <f>IF(Pythagoras!H24="","",Pythagoras!H24)</f>
      </c>
      <c r="D24" s="34">
        <f>IF(Funktionen!I24="","",Funktionen!I24)</f>
      </c>
      <c r="E24" s="34">
        <f>IF(Kreis!H24="","",Kreis!H24)</f>
      </c>
      <c r="F24" s="34">
        <f>IF(Ähnlichkeit!I24="","",Ähnlichkeit!I24)</f>
      </c>
      <c r="G24" s="40">
        <f>IF(Statistik!H24="","",Statistik!H24)</f>
      </c>
      <c r="H24" s="74">
        <f t="shared" si="1"/>
      </c>
      <c r="I24" s="48">
        <f t="shared" si="4"/>
      </c>
      <c r="J24">
        <f t="shared" si="2"/>
      </c>
    </row>
    <row r="25" spans="1:10" ht="12.75">
      <c r="A25" s="39">
        <f t="shared" si="3"/>
        <v>19</v>
      </c>
      <c r="B25" s="69"/>
      <c r="C25" s="39">
        <f>IF(Pythagoras!H25="","",Pythagoras!H25)</f>
      </c>
      <c r="D25" s="34">
        <f>IF(Funktionen!I25="","",Funktionen!I25)</f>
      </c>
      <c r="E25" s="34">
        <f>IF(Kreis!H25="","",Kreis!H25)</f>
      </c>
      <c r="F25" s="34">
        <f>IF(Ähnlichkeit!I25="","",Ähnlichkeit!I25)</f>
      </c>
      <c r="G25" s="40">
        <f>IF(Statistik!H25="","",Statistik!H25)</f>
      </c>
      <c r="H25" s="74">
        <f t="shared" si="1"/>
      </c>
      <c r="I25" s="48">
        <f t="shared" si="4"/>
      </c>
      <c r="J25">
        <f t="shared" si="2"/>
      </c>
    </row>
    <row r="26" spans="1:10" ht="13.5" thickBot="1">
      <c r="A26" s="41">
        <f t="shared" si="3"/>
        <v>20</v>
      </c>
      <c r="B26" s="70"/>
      <c r="C26" s="41">
        <f>IF(Pythagoras!H26="","",Pythagoras!H26)</f>
      </c>
      <c r="D26" s="42">
        <f>IF(Funktionen!I26="","",Funktionen!I26)</f>
      </c>
      <c r="E26" s="42">
        <f>IF(Kreis!H26="","",Kreis!H26)</f>
      </c>
      <c r="F26" s="42">
        <f>IF(Ähnlichkeit!I26="","",Ähnlichkeit!I26)</f>
      </c>
      <c r="G26" s="43">
        <f>IF(Statistik!H26="","",Statistik!H26)</f>
      </c>
      <c r="H26" s="75">
        <f t="shared" si="1"/>
      </c>
      <c r="I26" s="49">
        <f t="shared" si="4"/>
      </c>
      <c r="J26">
        <f t="shared" si="2"/>
      </c>
    </row>
    <row r="27" spans="1:10" ht="12.75">
      <c r="A27" s="36">
        <f>A26+1</f>
        <v>21</v>
      </c>
      <c r="B27" s="68"/>
      <c r="C27" s="36">
        <f>IF(Pythagoras!H27="","",Pythagoras!H27)</f>
      </c>
      <c r="D27" s="37">
        <f>IF(Funktionen!I27="","",Funktionen!I27)</f>
      </c>
      <c r="E27" s="37">
        <f>IF(Kreis!H27="","",Kreis!H27)</f>
      </c>
      <c r="F27" s="37">
        <f>IF(Ähnlichkeit!I27="","",Ähnlichkeit!I27)</f>
      </c>
      <c r="G27" s="38">
        <f>IF(Statistik!H27="","",Statistik!H27)</f>
      </c>
      <c r="H27" s="73">
        <f t="shared" si="1"/>
      </c>
      <c r="I27" s="47">
        <f t="shared" si="4"/>
      </c>
      <c r="J27">
        <f t="shared" si="2"/>
      </c>
    </row>
    <row r="28" spans="1:10" ht="12.75">
      <c r="A28" s="39">
        <f t="shared" si="3"/>
        <v>22</v>
      </c>
      <c r="B28" s="69"/>
      <c r="C28" s="39">
        <f>IF(Pythagoras!H28="","",Pythagoras!H28)</f>
      </c>
      <c r="D28" s="34">
        <f>IF(Funktionen!I28="","",Funktionen!I28)</f>
      </c>
      <c r="E28" s="34">
        <f>IF(Kreis!H28="","",Kreis!H28)</f>
      </c>
      <c r="F28" s="34">
        <f>IF(Ähnlichkeit!I28="","",Ähnlichkeit!I28)</f>
      </c>
      <c r="G28" s="40">
        <f>IF(Statistik!H28="","",Statistik!H28)</f>
      </c>
      <c r="H28" s="74">
        <f t="shared" si="1"/>
      </c>
      <c r="I28" s="48">
        <f t="shared" si="4"/>
      </c>
      <c r="J28">
        <f t="shared" si="2"/>
      </c>
    </row>
    <row r="29" spans="1:10" ht="12.75">
      <c r="A29" s="39">
        <f t="shared" si="3"/>
        <v>23</v>
      </c>
      <c r="B29" s="69"/>
      <c r="C29" s="39">
        <f>IF(Pythagoras!H29="","",Pythagoras!H29)</f>
      </c>
      <c r="D29" s="34">
        <f>IF(Funktionen!I29="","",Funktionen!I29)</f>
      </c>
      <c r="E29" s="34">
        <f>IF(Kreis!H29="","",Kreis!H29)</f>
      </c>
      <c r="F29" s="34">
        <f>IF(Ähnlichkeit!I29="","",Ähnlichkeit!I29)</f>
      </c>
      <c r="G29" s="40">
        <f>IF(Statistik!H29="","",Statistik!H29)</f>
      </c>
      <c r="H29" s="74">
        <f t="shared" si="1"/>
      </c>
      <c r="I29" s="48">
        <f t="shared" si="4"/>
      </c>
      <c r="J29">
        <f t="shared" si="2"/>
      </c>
    </row>
    <row r="30" spans="1:10" ht="12.75">
      <c r="A30" s="39">
        <f t="shared" si="3"/>
        <v>24</v>
      </c>
      <c r="B30" s="69"/>
      <c r="C30" s="39">
        <f>IF(Pythagoras!H30="","",Pythagoras!H30)</f>
      </c>
      <c r="D30" s="34">
        <f>IF(Funktionen!I30="","",Funktionen!I30)</f>
      </c>
      <c r="E30" s="34">
        <f>IF(Kreis!H30="","",Kreis!H30)</f>
      </c>
      <c r="F30" s="34">
        <f>IF(Ähnlichkeit!I30="","",Ähnlichkeit!I30)</f>
      </c>
      <c r="G30" s="40">
        <f>IF(Statistik!H30="","",Statistik!H30)</f>
      </c>
      <c r="H30" s="74">
        <f t="shared" si="1"/>
      </c>
      <c r="I30" s="48">
        <f t="shared" si="4"/>
      </c>
      <c r="J30">
        <f t="shared" si="2"/>
      </c>
    </row>
    <row r="31" spans="1:10" ht="13.5" thickBot="1">
      <c r="A31" s="41">
        <f t="shared" si="3"/>
        <v>25</v>
      </c>
      <c r="B31" s="70"/>
      <c r="C31" s="41">
        <f>IF(Pythagoras!H31="","",Pythagoras!H31)</f>
      </c>
      <c r="D31" s="42">
        <f>IF(Funktionen!I31="","",Funktionen!I31)</f>
      </c>
      <c r="E31" s="42">
        <f>IF(Kreis!H31="","",Kreis!H31)</f>
      </c>
      <c r="F31" s="42">
        <f>IF(Ähnlichkeit!I31="","",Ähnlichkeit!I31)</f>
      </c>
      <c r="G31" s="43">
        <f>IF(Statistik!H31="","",Statistik!H31)</f>
      </c>
      <c r="H31" s="75">
        <f t="shared" si="1"/>
      </c>
      <c r="I31" s="49">
        <f t="shared" si="4"/>
      </c>
      <c r="J31">
        <f t="shared" si="2"/>
      </c>
    </row>
    <row r="32" spans="1:10" ht="12.75">
      <c r="A32" s="50">
        <f t="shared" si="3"/>
        <v>26</v>
      </c>
      <c r="B32" s="76"/>
      <c r="C32" s="50">
        <f>IF(Pythagoras!H32="","",Pythagoras!H32)</f>
      </c>
      <c r="D32" s="35">
        <f>IF(Funktionen!I32="","",Funktionen!I32)</f>
      </c>
      <c r="E32" s="35">
        <f>IF(Kreis!H32="","",Kreis!H32)</f>
      </c>
      <c r="F32" s="35">
        <f>IF(Ähnlichkeit!I32="","",Ähnlichkeit!I32)</f>
      </c>
      <c r="G32" s="51">
        <f>IF(Statistik!H32="","",Statistik!H32)</f>
      </c>
      <c r="H32" s="77">
        <f t="shared" si="1"/>
      </c>
      <c r="I32" s="56">
        <f t="shared" si="4"/>
      </c>
      <c r="J32">
        <f t="shared" si="2"/>
      </c>
    </row>
    <row r="33" spans="1:10" ht="12.75">
      <c r="A33" s="39">
        <f t="shared" si="3"/>
        <v>27</v>
      </c>
      <c r="B33" s="69"/>
      <c r="C33" s="39">
        <f>IF(Pythagoras!H33="","",Pythagoras!H33)</f>
      </c>
      <c r="D33" s="34">
        <f>IF(Funktionen!I33="","",Funktionen!I33)</f>
      </c>
      <c r="E33" s="34">
        <f>IF(Kreis!H33="","",Kreis!H33)</f>
      </c>
      <c r="F33" s="34">
        <f>IF(Ähnlichkeit!I33="","",Ähnlichkeit!I33)</f>
      </c>
      <c r="G33" s="40">
        <f>IF(Statistik!H33="","",Statistik!H33)</f>
      </c>
      <c r="H33" s="74">
        <f t="shared" si="1"/>
      </c>
      <c r="I33" s="48">
        <f t="shared" si="4"/>
      </c>
      <c r="J33">
        <f t="shared" si="2"/>
      </c>
    </row>
    <row r="34" spans="1:10" ht="12.75">
      <c r="A34" s="39">
        <f>A33+1</f>
        <v>28</v>
      </c>
      <c r="B34" s="69"/>
      <c r="C34" s="39">
        <f>IF(Pythagoras!H34="","",Pythagoras!H34)</f>
      </c>
      <c r="D34" s="34">
        <f>IF(Funktionen!I34="","",Funktionen!I34)</f>
      </c>
      <c r="E34" s="34">
        <f>IF(Kreis!H34="","",Kreis!H34)</f>
      </c>
      <c r="F34" s="34">
        <f>IF(Ähnlichkeit!I34="","",Ähnlichkeit!I34)</f>
      </c>
      <c r="G34" s="40">
        <f>IF(Statistik!H34="","",Statistik!H34)</f>
      </c>
      <c r="H34" s="74">
        <f t="shared" si="1"/>
      </c>
      <c r="I34" s="48">
        <f t="shared" si="4"/>
      </c>
      <c r="J34">
        <f t="shared" si="2"/>
      </c>
    </row>
    <row r="35" spans="1:10" ht="12.75">
      <c r="A35" s="39">
        <f t="shared" si="3"/>
        <v>29</v>
      </c>
      <c r="B35" s="69"/>
      <c r="C35" s="39">
        <f>IF(Pythagoras!H35="","",Pythagoras!H35)</f>
      </c>
      <c r="D35" s="34">
        <f>IF(Funktionen!I35="","",Funktionen!I35)</f>
      </c>
      <c r="E35" s="34">
        <f>IF(Kreis!H35="","",Kreis!H35)</f>
      </c>
      <c r="F35" s="34">
        <f>IF(Ähnlichkeit!I35="","",Ähnlichkeit!I35)</f>
      </c>
      <c r="G35" s="40">
        <f>IF(Statistik!H35="","",Statistik!H35)</f>
      </c>
      <c r="H35" s="74">
        <f t="shared" si="1"/>
      </c>
      <c r="I35" s="48">
        <f t="shared" si="4"/>
      </c>
      <c r="J35">
        <f t="shared" si="2"/>
      </c>
    </row>
    <row r="36" spans="1:10" ht="13.5" thickBot="1">
      <c r="A36" s="41">
        <f>A35+1</f>
        <v>30</v>
      </c>
      <c r="B36" s="70"/>
      <c r="C36" s="41">
        <f>IF(Pythagoras!H36="","",Pythagoras!H36)</f>
      </c>
      <c r="D36" s="42">
        <f>IF(Funktionen!I36="","",Funktionen!I36)</f>
      </c>
      <c r="E36" s="42">
        <f>IF(Kreis!H36="","",Kreis!H36)</f>
      </c>
      <c r="F36" s="42">
        <f>IF(Ähnlichkeit!I36="","",Ähnlichkeit!I36)</f>
      </c>
      <c r="G36" s="43">
        <f>IF(Statistik!H36="","",Statistik!H36)</f>
      </c>
      <c r="H36" s="75">
        <f t="shared" si="1"/>
      </c>
      <c r="I36" s="49">
        <f t="shared" si="4"/>
      </c>
      <c r="J36">
        <f t="shared" si="2"/>
      </c>
    </row>
    <row r="38" ht="13.5" customHeight="1" thickBot="1"/>
    <row r="39" spans="7:10" ht="12.75" customHeight="1" thickBot="1">
      <c r="G39" s="78" t="s">
        <v>32</v>
      </c>
      <c r="H39" s="93" t="s">
        <v>34</v>
      </c>
      <c r="I39" s="94"/>
      <c r="J39" s="31" t="s">
        <v>33</v>
      </c>
    </row>
    <row r="40" spans="6:10" ht="12.75">
      <c r="F40" s="9"/>
      <c r="G40" s="10">
        <v>1</v>
      </c>
      <c r="H40" s="103">
        <v>88</v>
      </c>
      <c r="I40" s="104"/>
      <c r="J40" s="11">
        <f>FREQUENCY(I$4:I$36,1)</f>
        <v>0</v>
      </c>
    </row>
    <row r="41" spans="5:10" ht="13.5" thickBot="1">
      <c r="E41" s="113" t="s">
        <v>29</v>
      </c>
      <c r="F41" s="114"/>
      <c r="G41" s="12">
        <v>2</v>
      </c>
      <c r="H41" s="95">
        <v>75</v>
      </c>
      <c r="I41" s="96"/>
      <c r="J41" s="13">
        <f>FREQUENCY(I$4:I$36,2)-J40</f>
        <v>0</v>
      </c>
    </row>
    <row r="42" spans="5:10" ht="12.75">
      <c r="E42" s="113"/>
      <c r="F42" s="114"/>
      <c r="G42" s="10">
        <v>3</v>
      </c>
      <c r="H42" s="105">
        <v>63</v>
      </c>
      <c r="I42" s="106"/>
      <c r="J42" s="14">
        <f>FREQUENCY(I$4:I$36,3)-J40-J41</f>
        <v>0</v>
      </c>
    </row>
    <row r="43" spans="6:10" ht="13.5" thickBot="1">
      <c r="F43" s="15"/>
      <c r="G43" s="16">
        <v>4</v>
      </c>
      <c r="H43" s="95">
        <v>50</v>
      </c>
      <c r="I43" s="96"/>
      <c r="J43" s="13">
        <f>FREQUENCY(I$4:I$36,4)-J40-J41-J42</f>
        <v>0</v>
      </c>
    </row>
    <row r="44" spans="6:10" ht="12.75">
      <c r="F44" s="15"/>
      <c r="G44" s="17">
        <v>5</v>
      </c>
      <c r="H44" s="97">
        <v>20</v>
      </c>
      <c r="I44" s="98"/>
      <c r="J44" s="14">
        <f>FREQUENCY(I$4:I$36,5)-J40-J41-J42-J43</f>
        <v>0</v>
      </c>
    </row>
    <row r="45" spans="6:10" ht="13.5" thickBot="1">
      <c r="F45" s="15"/>
      <c r="G45" s="12">
        <v>6</v>
      </c>
      <c r="H45" s="99">
        <v>0</v>
      </c>
      <c r="I45" s="96"/>
      <c r="J45" s="13">
        <f>FREQUENCY(I$4:I$36,6)-J40-J41-J42-J43-J44</f>
        <v>0</v>
      </c>
    </row>
    <row r="46" spans="7:10" ht="12.75">
      <c r="G46" s="18" t="s">
        <v>30</v>
      </c>
      <c r="H46" s="100">
        <f>IF(H47="","",ROUND((J40*1+J41*2+J42*3+J43*4+J44*5+J45*6)/H47,2))</f>
      </c>
      <c r="I46" s="101"/>
      <c r="J46" s="102"/>
    </row>
    <row r="47" spans="7:10" ht="13.5" thickBot="1">
      <c r="G47" s="18" t="s">
        <v>31</v>
      </c>
      <c r="H47" s="90">
        <f>IF(COUNT(I7:I36)=0,"",COUNT(I7:I36))</f>
      </c>
      <c r="I47" s="91"/>
      <c r="J47" s="92"/>
    </row>
  </sheetData>
  <sheetProtection password="D99B" sheet="1" objects="1" scenarios="1"/>
  <mergeCells count="14">
    <mergeCell ref="B4:B6"/>
    <mergeCell ref="C4:G4"/>
    <mergeCell ref="A4:A6"/>
    <mergeCell ref="E41:F42"/>
    <mergeCell ref="C2:D2"/>
    <mergeCell ref="H47:J47"/>
    <mergeCell ref="H39:I39"/>
    <mergeCell ref="H43:I43"/>
    <mergeCell ref="H44:I44"/>
    <mergeCell ref="H45:I45"/>
    <mergeCell ref="H46:J46"/>
    <mergeCell ref="H40:I40"/>
    <mergeCell ref="H41:I41"/>
    <mergeCell ref="H42:I42"/>
  </mergeCells>
  <conditionalFormatting sqref="I7:I36">
    <cfRule type="cellIs" priority="1" dxfId="0" operator="equal" stopIfTrue="1">
      <formula>5</formula>
    </cfRule>
    <cfRule type="cellIs" priority="2" dxfId="1" operator="equal" stopIfTrue="1">
      <formula>$D$6</formula>
    </cfRule>
    <cfRule type="cellIs" priority="3" dxfId="0" operator="equal" stopIfTrue="1">
      <formula>6</formula>
    </cfRule>
  </conditionalFormatting>
  <conditionalFormatting sqref="J7:J36">
    <cfRule type="cellIs" priority="4" dxfId="2" operator="notEqual" stopIfTrue="1">
      <formula>""</formula>
    </cfRule>
  </conditionalFormatting>
  <printOptions/>
  <pageMargins left="0.75" right="0.75" top="1" bottom="1" header="0.4921259845" footer="0.4921259845"/>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H36"/>
  <sheetViews>
    <sheetView workbookViewId="0" topLeftCell="A1">
      <selection activeCell="C7" sqref="C7:G7"/>
    </sheetView>
  </sheetViews>
  <sheetFormatPr defaultColWidth="11.421875" defaultRowHeight="12.75"/>
  <cols>
    <col min="1" max="1" width="3.421875" style="0" bestFit="1" customWidth="1"/>
    <col min="2" max="2" width="20.7109375" style="0" customWidth="1"/>
  </cols>
  <sheetData>
    <row r="1" ht="12.75">
      <c r="C1" s="30"/>
    </row>
    <row r="2" ht="12.75">
      <c r="C2" s="29" t="s">
        <v>9</v>
      </c>
    </row>
    <row r="3" ht="13.5" thickBot="1"/>
    <row r="4" spans="1:8" ht="12.75" customHeight="1">
      <c r="A4" s="86" t="s">
        <v>7</v>
      </c>
      <c r="B4" s="84" t="s">
        <v>0</v>
      </c>
      <c r="C4" s="88" t="s">
        <v>14</v>
      </c>
      <c r="D4" s="115"/>
      <c r="E4" s="115" t="s">
        <v>19</v>
      </c>
      <c r="F4" s="115"/>
      <c r="G4" s="3" t="s">
        <v>20</v>
      </c>
      <c r="H4" s="2" t="s">
        <v>22</v>
      </c>
    </row>
    <row r="5" spans="1:8" ht="12.75" customHeight="1">
      <c r="A5" s="87"/>
      <c r="B5" s="85"/>
      <c r="C5" s="8" t="s">
        <v>15</v>
      </c>
      <c r="D5" s="8" t="s">
        <v>16</v>
      </c>
      <c r="E5" s="8" t="s">
        <v>17</v>
      </c>
      <c r="F5" s="8" t="s">
        <v>18</v>
      </c>
      <c r="G5" s="8">
        <v>3</v>
      </c>
      <c r="H5" s="4"/>
    </row>
    <row r="6" spans="1:8" ht="12.75" customHeight="1" thickBot="1">
      <c r="A6" s="87"/>
      <c r="B6" s="33" t="s">
        <v>21</v>
      </c>
      <c r="C6" s="8">
        <v>6</v>
      </c>
      <c r="D6" s="8">
        <v>4</v>
      </c>
      <c r="E6" s="8">
        <v>5</v>
      </c>
      <c r="F6" s="8">
        <v>3</v>
      </c>
      <c r="G6" s="8">
        <v>7</v>
      </c>
      <c r="H6" s="4">
        <v>25</v>
      </c>
    </row>
    <row r="7" spans="1:8" ht="12.75">
      <c r="A7" s="36">
        <f>Klasse!A7</f>
        <v>1</v>
      </c>
      <c r="B7" s="44">
        <f>IF(Klasse!B7="","",Klasse!B7)</f>
      </c>
      <c r="C7" s="57"/>
      <c r="D7" s="52"/>
      <c r="E7" s="52"/>
      <c r="F7" s="52"/>
      <c r="G7" s="58"/>
      <c r="H7" s="47">
        <f>IF(C7="","",C7+D7+E7+F7+G7)</f>
      </c>
    </row>
    <row r="8" spans="1:8" ht="12.75">
      <c r="A8" s="39">
        <f>Klasse!A8</f>
        <v>2</v>
      </c>
      <c r="B8" s="45">
        <f>IF(Klasse!B8="","",Klasse!B8)</f>
      </c>
      <c r="C8" s="59"/>
      <c r="D8" s="53"/>
      <c r="E8" s="53"/>
      <c r="F8" s="53"/>
      <c r="G8" s="60"/>
      <c r="H8" s="48">
        <f aca="true" t="shared" si="0" ref="H8:H36">IF(C8="","",C8+D8+E8+F8+G8)</f>
      </c>
    </row>
    <row r="9" spans="1:8" ht="12.75">
      <c r="A9" s="39">
        <f>Klasse!A9</f>
        <v>3</v>
      </c>
      <c r="B9" s="45">
        <f>IF(Klasse!B9="","",Klasse!B9)</f>
      </c>
      <c r="C9" s="59"/>
      <c r="D9" s="53"/>
      <c r="E9" s="53"/>
      <c r="F9" s="53"/>
      <c r="G9" s="60"/>
      <c r="H9" s="48">
        <f t="shared" si="0"/>
      </c>
    </row>
    <row r="10" spans="1:8" ht="12.75">
      <c r="A10" s="39">
        <f>Klasse!A10</f>
        <v>4</v>
      </c>
      <c r="B10" s="45">
        <f>IF(Klasse!B10="","",Klasse!B10)</f>
      </c>
      <c r="C10" s="59"/>
      <c r="D10" s="53"/>
      <c r="E10" s="53"/>
      <c r="F10" s="53"/>
      <c r="G10" s="60"/>
      <c r="H10" s="48">
        <f t="shared" si="0"/>
      </c>
    </row>
    <row r="11" spans="1:8" ht="13.5" thickBot="1">
      <c r="A11" s="41">
        <f>Klasse!A11</f>
        <v>5</v>
      </c>
      <c r="B11" s="46">
        <f>IF(Klasse!B11="","",Klasse!B11)</f>
      </c>
      <c r="C11" s="61"/>
      <c r="D11" s="54"/>
      <c r="E11" s="54"/>
      <c r="F11" s="54"/>
      <c r="G11" s="62"/>
      <c r="H11" s="49">
        <f t="shared" si="0"/>
      </c>
    </row>
    <row r="12" spans="1:8" ht="12.75">
      <c r="A12" s="36">
        <f>Klasse!A12</f>
        <v>6</v>
      </c>
      <c r="B12" s="44">
        <f>IF(Klasse!B12="","",Klasse!B12)</f>
      </c>
      <c r="C12" s="57"/>
      <c r="D12" s="52"/>
      <c r="E12" s="52"/>
      <c r="F12" s="52"/>
      <c r="G12" s="58"/>
      <c r="H12" s="47">
        <f t="shared" si="0"/>
      </c>
    </row>
    <row r="13" spans="1:8" ht="12.75">
      <c r="A13" s="39">
        <f>Klasse!A13</f>
        <v>7</v>
      </c>
      <c r="B13" s="45">
        <f>IF(Klasse!B13="","",Klasse!B13)</f>
      </c>
      <c r="C13" s="59"/>
      <c r="D13" s="53"/>
      <c r="E13" s="53"/>
      <c r="F13" s="53"/>
      <c r="G13" s="60"/>
      <c r="H13" s="48">
        <f t="shared" si="0"/>
      </c>
    </row>
    <row r="14" spans="1:8" ht="12.75">
      <c r="A14" s="39">
        <f>Klasse!A14</f>
        <v>8</v>
      </c>
      <c r="B14" s="45">
        <f>IF(Klasse!B14="","",Klasse!B14)</f>
      </c>
      <c r="C14" s="59"/>
      <c r="D14" s="53"/>
      <c r="E14" s="53"/>
      <c r="F14" s="53"/>
      <c r="G14" s="60"/>
      <c r="H14" s="48">
        <f t="shared" si="0"/>
      </c>
    </row>
    <row r="15" spans="1:8" ht="12.75">
      <c r="A15" s="39">
        <f>Klasse!A15</f>
        <v>9</v>
      </c>
      <c r="B15" s="45">
        <f>IF(Klasse!B15="","",Klasse!B15)</f>
      </c>
      <c r="C15" s="59"/>
      <c r="D15" s="53"/>
      <c r="E15" s="53"/>
      <c r="F15" s="53"/>
      <c r="G15" s="60"/>
      <c r="H15" s="48">
        <f t="shared" si="0"/>
      </c>
    </row>
    <row r="16" spans="1:8" ht="13.5" thickBot="1">
      <c r="A16" s="41">
        <f>Klasse!A16</f>
        <v>10</v>
      </c>
      <c r="B16" s="46">
        <f>IF(Klasse!B16="","",Klasse!B16)</f>
      </c>
      <c r="C16" s="61"/>
      <c r="D16" s="54"/>
      <c r="E16" s="54"/>
      <c r="F16" s="54"/>
      <c r="G16" s="62"/>
      <c r="H16" s="49">
        <f t="shared" si="0"/>
      </c>
    </row>
    <row r="17" spans="1:8" ht="12.75">
      <c r="A17" s="36">
        <f>Klasse!A17</f>
        <v>11</v>
      </c>
      <c r="B17" s="44">
        <f>IF(Klasse!B17="","",Klasse!B17)</f>
      </c>
      <c r="C17" s="57"/>
      <c r="D17" s="52"/>
      <c r="E17" s="52"/>
      <c r="F17" s="52"/>
      <c r="G17" s="58"/>
      <c r="H17" s="47">
        <f t="shared" si="0"/>
      </c>
    </row>
    <row r="18" spans="1:8" ht="12.75">
      <c r="A18" s="39">
        <f>Klasse!A18</f>
        <v>12</v>
      </c>
      <c r="B18" s="45">
        <f>IF(Klasse!B18="","",Klasse!B18)</f>
      </c>
      <c r="C18" s="59"/>
      <c r="D18" s="53"/>
      <c r="E18" s="53"/>
      <c r="F18" s="53"/>
      <c r="G18" s="60"/>
      <c r="H18" s="48">
        <f t="shared" si="0"/>
      </c>
    </row>
    <row r="19" spans="1:8" ht="12.75">
      <c r="A19" s="39">
        <f>Klasse!A19</f>
        <v>13</v>
      </c>
      <c r="B19" s="45">
        <f>IF(Klasse!B19="","",Klasse!B19)</f>
      </c>
      <c r="C19" s="59"/>
      <c r="D19" s="53"/>
      <c r="E19" s="53"/>
      <c r="F19" s="53"/>
      <c r="G19" s="60"/>
      <c r="H19" s="48">
        <f t="shared" si="0"/>
      </c>
    </row>
    <row r="20" spans="1:8" ht="12.75">
      <c r="A20" s="39">
        <f>Klasse!A20</f>
        <v>14</v>
      </c>
      <c r="B20" s="45">
        <f>IF(Klasse!B20="","",Klasse!B20)</f>
      </c>
      <c r="C20" s="59"/>
      <c r="D20" s="53"/>
      <c r="E20" s="53"/>
      <c r="F20" s="53"/>
      <c r="G20" s="60"/>
      <c r="H20" s="48">
        <f t="shared" si="0"/>
      </c>
    </row>
    <row r="21" spans="1:8" ht="13.5" thickBot="1">
      <c r="A21" s="41">
        <f>Klasse!A21</f>
        <v>15</v>
      </c>
      <c r="B21" s="46">
        <f>IF(Klasse!B21="","",Klasse!B21)</f>
      </c>
      <c r="C21" s="61"/>
      <c r="D21" s="54"/>
      <c r="E21" s="54"/>
      <c r="F21" s="54"/>
      <c r="G21" s="62"/>
      <c r="H21" s="49">
        <f t="shared" si="0"/>
      </c>
    </row>
    <row r="22" spans="1:8" ht="12.75">
      <c r="A22" s="36">
        <f>Klasse!A22</f>
        <v>16</v>
      </c>
      <c r="B22" s="44">
        <f>IF(Klasse!B22="","",Klasse!B22)</f>
      </c>
      <c r="C22" s="57"/>
      <c r="D22" s="52"/>
      <c r="E22" s="52"/>
      <c r="F22" s="52"/>
      <c r="G22" s="58"/>
      <c r="H22" s="47">
        <f t="shared" si="0"/>
      </c>
    </row>
    <row r="23" spans="1:8" ht="12.75">
      <c r="A23" s="39">
        <f>Klasse!A23</f>
        <v>17</v>
      </c>
      <c r="B23" s="45">
        <f>IF(Klasse!B23="","",Klasse!B23)</f>
      </c>
      <c r="C23" s="59"/>
      <c r="D23" s="53"/>
      <c r="E23" s="53"/>
      <c r="F23" s="53"/>
      <c r="G23" s="60"/>
      <c r="H23" s="48">
        <f t="shared" si="0"/>
      </c>
    </row>
    <row r="24" spans="1:8" ht="12.75">
      <c r="A24" s="39">
        <f>Klasse!A24</f>
        <v>18</v>
      </c>
      <c r="B24" s="45">
        <f>IF(Klasse!B24="","",Klasse!B24)</f>
      </c>
      <c r="C24" s="59"/>
      <c r="D24" s="53"/>
      <c r="E24" s="53"/>
      <c r="F24" s="53"/>
      <c r="G24" s="60"/>
      <c r="H24" s="48">
        <f t="shared" si="0"/>
      </c>
    </row>
    <row r="25" spans="1:8" ht="12.75">
      <c r="A25" s="39">
        <f>Klasse!A25</f>
        <v>19</v>
      </c>
      <c r="B25" s="45">
        <f>IF(Klasse!B25="","",Klasse!B25)</f>
      </c>
      <c r="C25" s="59"/>
      <c r="D25" s="53"/>
      <c r="E25" s="53"/>
      <c r="F25" s="53"/>
      <c r="G25" s="60"/>
      <c r="H25" s="48">
        <f t="shared" si="0"/>
      </c>
    </row>
    <row r="26" spans="1:8" ht="13.5" thickBot="1">
      <c r="A26" s="41">
        <f>Klasse!A26</f>
        <v>20</v>
      </c>
      <c r="B26" s="46">
        <f>IF(Klasse!B26="","",Klasse!B26)</f>
      </c>
      <c r="C26" s="61"/>
      <c r="D26" s="54"/>
      <c r="E26" s="54"/>
      <c r="F26" s="54"/>
      <c r="G26" s="62"/>
      <c r="H26" s="49">
        <f t="shared" si="0"/>
      </c>
    </row>
    <row r="27" spans="1:8" ht="12.75">
      <c r="A27" s="36">
        <f>Klasse!A27</f>
        <v>21</v>
      </c>
      <c r="B27" s="44">
        <f>IF(Klasse!B27="","",Klasse!B27)</f>
      </c>
      <c r="C27" s="57"/>
      <c r="D27" s="52"/>
      <c r="E27" s="52"/>
      <c r="F27" s="52"/>
      <c r="G27" s="58"/>
      <c r="H27" s="47">
        <f t="shared" si="0"/>
      </c>
    </row>
    <row r="28" spans="1:8" ht="12.75">
      <c r="A28" s="39">
        <f>Klasse!A28</f>
        <v>22</v>
      </c>
      <c r="B28" s="45">
        <f>IF(Klasse!B28="","",Klasse!B28)</f>
      </c>
      <c r="C28" s="59"/>
      <c r="D28" s="53"/>
      <c r="E28" s="53"/>
      <c r="F28" s="53"/>
      <c r="G28" s="60"/>
      <c r="H28" s="48">
        <f t="shared" si="0"/>
      </c>
    </row>
    <row r="29" spans="1:8" ht="12.75">
      <c r="A29" s="39">
        <f>Klasse!A29</f>
        <v>23</v>
      </c>
      <c r="B29" s="45">
        <f>IF(Klasse!B29="","",Klasse!B29)</f>
      </c>
      <c r="C29" s="59"/>
      <c r="D29" s="53"/>
      <c r="E29" s="53"/>
      <c r="F29" s="53"/>
      <c r="G29" s="60"/>
      <c r="H29" s="48">
        <f t="shared" si="0"/>
      </c>
    </row>
    <row r="30" spans="1:8" ht="12.75">
      <c r="A30" s="39">
        <f>Klasse!A30</f>
        <v>24</v>
      </c>
      <c r="B30" s="45">
        <f>IF(Klasse!B30="","",Klasse!B30)</f>
      </c>
      <c r="C30" s="59"/>
      <c r="D30" s="53"/>
      <c r="E30" s="53"/>
      <c r="F30" s="53"/>
      <c r="G30" s="60"/>
      <c r="H30" s="48">
        <f t="shared" si="0"/>
      </c>
    </row>
    <row r="31" spans="1:8" ht="13.5" thickBot="1">
      <c r="A31" s="41">
        <f>Klasse!A31</f>
        <v>25</v>
      </c>
      <c r="B31" s="46">
        <f>IF(Klasse!B31="","",Klasse!B31)</f>
      </c>
      <c r="C31" s="61"/>
      <c r="D31" s="54"/>
      <c r="E31" s="54"/>
      <c r="F31" s="54"/>
      <c r="G31" s="62"/>
      <c r="H31" s="49">
        <f t="shared" si="0"/>
      </c>
    </row>
    <row r="32" spans="1:8" ht="12.75">
      <c r="A32" s="36">
        <f>Klasse!A32</f>
        <v>26</v>
      </c>
      <c r="B32" s="44">
        <f>IF(Klasse!B32="","",Klasse!B32)</f>
      </c>
      <c r="C32" s="57"/>
      <c r="D32" s="52"/>
      <c r="E32" s="52"/>
      <c r="F32" s="52"/>
      <c r="G32" s="58"/>
      <c r="H32" s="47">
        <f t="shared" si="0"/>
      </c>
    </row>
    <row r="33" spans="1:8" ht="12.75">
      <c r="A33" s="39">
        <f>Klasse!A33</f>
        <v>27</v>
      </c>
      <c r="B33" s="45">
        <f>IF(Klasse!B33="","",Klasse!B33)</f>
      </c>
      <c r="C33" s="59"/>
      <c r="D33" s="53"/>
      <c r="E33" s="53"/>
      <c r="F33" s="53"/>
      <c r="G33" s="60"/>
      <c r="H33" s="48">
        <f t="shared" si="0"/>
      </c>
    </row>
    <row r="34" spans="1:8" ht="12.75">
      <c r="A34" s="39">
        <f>Klasse!A34</f>
        <v>28</v>
      </c>
      <c r="B34" s="45">
        <f>IF(Klasse!B34="","",Klasse!B34)</f>
      </c>
      <c r="C34" s="59"/>
      <c r="D34" s="53"/>
      <c r="E34" s="53"/>
      <c r="F34" s="53"/>
      <c r="G34" s="60"/>
      <c r="H34" s="48">
        <f t="shared" si="0"/>
      </c>
    </row>
    <row r="35" spans="1:8" ht="12.75">
      <c r="A35" s="39">
        <f>Klasse!A35</f>
        <v>29</v>
      </c>
      <c r="B35" s="45">
        <f>IF(Klasse!B35="","",Klasse!B35)</f>
      </c>
      <c r="C35" s="59"/>
      <c r="D35" s="53"/>
      <c r="E35" s="53"/>
      <c r="F35" s="53"/>
      <c r="G35" s="60"/>
      <c r="H35" s="48">
        <f t="shared" si="0"/>
      </c>
    </row>
    <row r="36" spans="1:8" ht="13.5" thickBot="1">
      <c r="A36" s="41">
        <f>Klasse!A36</f>
        <v>30</v>
      </c>
      <c r="B36" s="46">
        <f>IF(Klasse!B36="","",Klasse!B36)</f>
      </c>
      <c r="C36" s="61"/>
      <c r="D36" s="54"/>
      <c r="E36" s="54"/>
      <c r="F36" s="54"/>
      <c r="G36" s="62"/>
      <c r="H36" s="49">
        <f t="shared" si="0"/>
      </c>
    </row>
  </sheetData>
  <sheetProtection password="D99B" sheet="1" objects="1" scenarios="1"/>
  <mergeCells count="4">
    <mergeCell ref="B4:B5"/>
    <mergeCell ref="A4:A6"/>
    <mergeCell ref="C4:D4"/>
    <mergeCell ref="E4:F4"/>
  </mergeCells>
  <printOptions/>
  <pageMargins left="0.75" right="0.75" top="1" bottom="1" header="0.4921259845" footer="0.49212598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I36"/>
  <sheetViews>
    <sheetView workbookViewId="0" topLeftCell="A1">
      <selection activeCell="C7" sqref="C7:H7"/>
    </sheetView>
  </sheetViews>
  <sheetFormatPr defaultColWidth="11.421875" defaultRowHeight="12.75"/>
  <cols>
    <col min="1" max="1" width="3.421875" style="0" bestFit="1" customWidth="1"/>
    <col min="2" max="2" width="20.7109375" style="0" customWidth="1"/>
  </cols>
  <sheetData>
    <row r="2" ht="12.75">
      <c r="C2" s="29" t="s">
        <v>10</v>
      </c>
    </row>
    <row r="3" ht="13.5" thickBot="1"/>
    <row r="4" spans="1:9" ht="12.75" customHeight="1">
      <c r="A4" s="86" t="s">
        <v>7</v>
      </c>
      <c r="B4" s="84" t="s">
        <v>0</v>
      </c>
      <c r="C4" s="88" t="s">
        <v>14</v>
      </c>
      <c r="D4" s="115"/>
      <c r="E4" s="115"/>
      <c r="F4" s="115" t="s">
        <v>19</v>
      </c>
      <c r="G4" s="115"/>
      <c r="H4" s="3" t="s">
        <v>20</v>
      </c>
      <c r="I4" s="2" t="s">
        <v>22</v>
      </c>
    </row>
    <row r="5" spans="1:9" ht="12.75" customHeight="1">
      <c r="A5" s="87"/>
      <c r="B5" s="85"/>
      <c r="C5" s="8" t="s">
        <v>15</v>
      </c>
      <c r="D5" s="8" t="s">
        <v>16</v>
      </c>
      <c r="E5" s="8" t="s">
        <v>23</v>
      </c>
      <c r="F5" s="8" t="s">
        <v>17</v>
      </c>
      <c r="G5" s="8" t="s">
        <v>18</v>
      </c>
      <c r="H5" s="8">
        <v>3</v>
      </c>
      <c r="I5" s="4"/>
    </row>
    <row r="6" spans="1:9" ht="12.75" customHeight="1" thickBot="1">
      <c r="A6" s="87"/>
      <c r="B6" s="33" t="s">
        <v>21</v>
      </c>
      <c r="C6" s="8">
        <v>3</v>
      </c>
      <c r="D6" s="8">
        <v>2</v>
      </c>
      <c r="E6" s="8">
        <v>4</v>
      </c>
      <c r="F6" s="8">
        <v>6</v>
      </c>
      <c r="G6" s="8">
        <v>6</v>
      </c>
      <c r="H6" s="8">
        <v>4</v>
      </c>
      <c r="I6" s="4">
        <v>25</v>
      </c>
    </row>
    <row r="7" spans="1:9" ht="12.75">
      <c r="A7" s="36">
        <f>Klasse!A7</f>
        <v>1</v>
      </c>
      <c r="B7" s="44">
        <f>IF(Klasse!B7="","",Klasse!B7)</f>
      </c>
      <c r="C7" s="57"/>
      <c r="D7" s="52"/>
      <c r="E7" s="52"/>
      <c r="F7" s="52"/>
      <c r="G7" s="52"/>
      <c r="H7" s="58"/>
      <c r="I7" s="47">
        <f>IF(C7="","",SUM(C7:H7))</f>
      </c>
    </row>
    <row r="8" spans="1:9" ht="12.75">
      <c r="A8" s="39">
        <f>Klasse!A8</f>
        <v>2</v>
      </c>
      <c r="B8" s="45">
        <f>IF(Klasse!B8="","",Klasse!B8)</f>
      </c>
      <c r="C8" s="59"/>
      <c r="D8" s="53"/>
      <c r="E8" s="53"/>
      <c r="F8" s="53"/>
      <c r="G8" s="53"/>
      <c r="H8" s="60"/>
      <c r="I8" s="48">
        <f aca="true" t="shared" si="0" ref="I8:I36">IF(C8="","",SUM(C8:H8))</f>
      </c>
    </row>
    <row r="9" spans="1:9" ht="12.75">
      <c r="A9" s="39">
        <f>Klasse!A9</f>
        <v>3</v>
      </c>
      <c r="B9" s="45">
        <f>IF(Klasse!B9="","",Klasse!B9)</f>
      </c>
      <c r="C9" s="59"/>
      <c r="D9" s="53"/>
      <c r="E9" s="53"/>
      <c r="F9" s="53"/>
      <c r="G9" s="53"/>
      <c r="H9" s="60"/>
      <c r="I9" s="48">
        <f t="shared" si="0"/>
      </c>
    </row>
    <row r="10" spans="1:9" ht="12.75">
      <c r="A10" s="39">
        <f>Klasse!A10</f>
        <v>4</v>
      </c>
      <c r="B10" s="45">
        <f>IF(Klasse!B10="","",Klasse!B10)</f>
      </c>
      <c r="C10" s="59"/>
      <c r="D10" s="53"/>
      <c r="E10" s="53"/>
      <c r="F10" s="53"/>
      <c r="G10" s="53"/>
      <c r="H10" s="60"/>
      <c r="I10" s="48">
        <f t="shared" si="0"/>
      </c>
    </row>
    <row r="11" spans="1:9" ht="13.5" thickBot="1">
      <c r="A11" s="41">
        <f>Klasse!A11</f>
        <v>5</v>
      </c>
      <c r="B11" s="46">
        <f>IF(Klasse!B11="","",Klasse!B11)</f>
      </c>
      <c r="C11" s="61"/>
      <c r="D11" s="54"/>
      <c r="E11" s="54"/>
      <c r="F11" s="54"/>
      <c r="G11" s="54"/>
      <c r="H11" s="62"/>
      <c r="I11" s="49">
        <f t="shared" si="0"/>
      </c>
    </row>
    <row r="12" spans="1:9" ht="12.75">
      <c r="A12" s="36">
        <f>Klasse!A12</f>
        <v>6</v>
      </c>
      <c r="B12" s="44">
        <f>IF(Klasse!B12="","",Klasse!B12)</f>
      </c>
      <c r="C12" s="57"/>
      <c r="D12" s="52"/>
      <c r="E12" s="52"/>
      <c r="F12" s="52"/>
      <c r="G12" s="52"/>
      <c r="H12" s="58"/>
      <c r="I12" s="47">
        <f t="shared" si="0"/>
      </c>
    </row>
    <row r="13" spans="1:9" ht="12.75">
      <c r="A13" s="39">
        <f>Klasse!A13</f>
        <v>7</v>
      </c>
      <c r="B13" s="45">
        <f>IF(Klasse!B13="","",Klasse!B13)</f>
      </c>
      <c r="C13" s="59"/>
      <c r="D13" s="53"/>
      <c r="E13" s="53"/>
      <c r="F13" s="53"/>
      <c r="G13" s="53"/>
      <c r="H13" s="60"/>
      <c r="I13" s="48">
        <f t="shared" si="0"/>
      </c>
    </row>
    <row r="14" spans="1:9" ht="12.75">
      <c r="A14" s="39">
        <f>Klasse!A14</f>
        <v>8</v>
      </c>
      <c r="B14" s="45">
        <f>IF(Klasse!B14="","",Klasse!B14)</f>
      </c>
      <c r="C14" s="59"/>
      <c r="D14" s="53"/>
      <c r="E14" s="53"/>
      <c r="F14" s="53"/>
      <c r="G14" s="53"/>
      <c r="H14" s="60"/>
      <c r="I14" s="48">
        <f t="shared" si="0"/>
      </c>
    </row>
    <row r="15" spans="1:9" ht="12.75">
      <c r="A15" s="39">
        <f>Klasse!A15</f>
        <v>9</v>
      </c>
      <c r="B15" s="45">
        <f>IF(Klasse!B15="","",Klasse!B15)</f>
      </c>
      <c r="C15" s="59"/>
      <c r="D15" s="53"/>
      <c r="E15" s="53"/>
      <c r="F15" s="53"/>
      <c r="G15" s="53"/>
      <c r="H15" s="60"/>
      <c r="I15" s="48">
        <f t="shared" si="0"/>
      </c>
    </row>
    <row r="16" spans="1:9" ht="13.5" thickBot="1">
      <c r="A16" s="41">
        <f>Klasse!A16</f>
        <v>10</v>
      </c>
      <c r="B16" s="46">
        <f>IF(Klasse!B16="","",Klasse!B16)</f>
      </c>
      <c r="C16" s="61"/>
      <c r="D16" s="54"/>
      <c r="E16" s="54"/>
      <c r="F16" s="54"/>
      <c r="G16" s="54"/>
      <c r="H16" s="62"/>
      <c r="I16" s="49">
        <f t="shared" si="0"/>
      </c>
    </row>
    <row r="17" spans="1:9" ht="12.75">
      <c r="A17" s="36">
        <f>Klasse!A17</f>
        <v>11</v>
      </c>
      <c r="B17" s="44">
        <f>IF(Klasse!B17="","",Klasse!B17)</f>
      </c>
      <c r="C17" s="57"/>
      <c r="D17" s="52"/>
      <c r="E17" s="52"/>
      <c r="F17" s="52"/>
      <c r="G17" s="52"/>
      <c r="H17" s="58"/>
      <c r="I17" s="47">
        <f t="shared" si="0"/>
      </c>
    </row>
    <row r="18" spans="1:9" ht="12.75">
      <c r="A18" s="39">
        <f>Klasse!A18</f>
        <v>12</v>
      </c>
      <c r="B18" s="45">
        <f>IF(Klasse!B18="","",Klasse!B18)</f>
      </c>
      <c r="C18" s="59"/>
      <c r="D18" s="53"/>
      <c r="E18" s="53"/>
      <c r="F18" s="53"/>
      <c r="G18" s="53"/>
      <c r="H18" s="60"/>
      <c r="I18" s="48">
        <f t="shared" si="0"/>
      </c>
    </row>
    <row r="19" spans="1:9" ht="12.75">
      <c r="A19" s="39">
        <f>Klasse!A19</f>
        <v>13</v>
      </c>
      <c r="B19" s="45">
        <f>IF(Klasse!B19="","",Klasse!B19)</f>
      </c>
      <c r="C19" s="59"/>
      <c r="D19" s="53"/>
      <c r="E19" s="53"/>
      <c r="F19" s="53"/>
      <c r="G19" s="53"/>
      <c r="H19" s="60"/>
      <c r="I19" s="48">
        <f t="shared" si="0"/>
      </c>
    </row>
    <row r="20" spans="1:9" ht="12.75">
      <c r="A20" s="39">
        <f>Klasse!A20</f>
        <v>14</v>
      </c>
      <c r="B20" s="45">
        <f>IF(Klasse!B20="","",Klasse!B20)</f>
      </c>
      <c r="C20" s="59"/>
      <c r="D20" s="53"/>
      <c r="E20" s="53"/>
      <c r="F20" s="53"/>
      <c r="G20" s="53"/>
      <c r="H20" s="60"/>
      <c r="I20" s="48">
        <f t="shared" si="0"/>
      </c>
    </row>
    <row r="21" spans="1:9" ht="13.5" thickBot="1">
      <c r="A21" s="41">
        <f>Klasse!A21</f>
        <v>15</v>
      </c>
      <c r="B21" s="46">
        <f>IF(Klasse!B21="","",Klasse!B21)</f>
      </c>
      <c r="C21" s="61"/>
      <c r="D21" s="54"/>
      <c r="E21" s="54"/>
      <c r="F21" s="54"/>
      <c r="G21" s="54"/>
      <c r="H21" s="62"/>
      <c r="I21" s="49">
        <f t="shared" si="0"/>
      </c>
    </row>
    <row r="22" spans="1:9" ht="12.75">
      <c r="A22" s="36">
        <f>Klasse!A22</f>
        <v>16</v>
      </c>
      <c r="B22" s="44">
        <f>IF(Klasse!B22="","",Klasse!B22)</f>
      </c>
      <c r="C22" s="57"/>
      <c r="D22" s="52"/>
      <c r="E22" s="52"/>
      <c r="F22" s="52"/>
      <c r="G22" s="52"/>
      <c r="H22" s="58"/>
      <c r="I22" s="47">
        <f t="shared" si="0"/>
      </c>
    </row>
    <row r="23" spans="1:9" ht="12.75">
      <c r="A23" s="39">
        <f>Klasse!A23</f>
        <v>17</v>
      </c>
      <c r="B23" s="45">
        <f>IF(Klasse!B23="","",Klasse!B23)</f>
      </c>
      <c r="C23" s="59"/>
      <c r="D23" s="53"/>
      <c r="E23" s="53"/>
      <c r="F23" s="53"/>
      <c r="G23" s="53"/>
      <c r="H23" s="60"/>
      <c r="I23" s="48">
        <f t="shared" si="0"/>
      </c>
    </row>
    <row r="24" spans="1:9" ht="12.75">
      <c r="A24" s="39">
        <f>Klasse!A24</f>
        <v>18</v>
      </c>
      <c r="B24" s="45">
        <f>IF(Klasse!B24="","",Klasse!B24)</f>
      </c>
      <c r="C24" s="59"/>
      <c r="D24" s="53"/>
      <c r="E24" s="53"/>
      <c r="F24" s="53"/>
      <c r="G24" s="53"/>
      <c r="H24" s="60"/>
      <c r="I24" s="48">
        <f t="shared" si="0"/>
      </c>
    </row>
    <row r="25" spans="1:9" ht="12.75">
      <c r="A25" s="39">
        <f>Klasse!A25</f>
        <v>19</v>
      </c>
      <c r="B25" s="45">
        <f>IF(Klasse!B25="","",Klasse!B25)</f>
      </c>
      <c r="C25" s="59"/>
      <c r="D25" s="53"/>
      <c r="E25" s="53"/>
      <c r="F25" s="53"/>
      <c r="G25" s="53"/>
      <c r="H25" s="60"/>
      <c r="I25" s="48">
        <f t="shared" si="0"/>
      </c>
    </row>
    <row r="26" spans="1:9" ht="13.5" thickBot="1">
      <c r="A26" s="41">
        <f>Klasse!A26</f>
        <v>20</v>
      </c>
      <c r="B26" s="46">
        <f>IF(Klasse!B26="","",Klasse!B26)</f>
      </c>
      <c r="C26" s="61"/>
      <c r="D26" s="54"/>
      <c r="E26" s="54"/>
      <c r="F26" s="54"/>
      <c r="G26" s="54"/>
      <c r="H26" s="62"/>
      <c r="I26" s="49">
        <f t="shared" si="0"/>
      </c>
    </row>
    <row r="27" spans="1:9" ht="12.75">
      <c r="A27" s="36">
        <f>Klasse!A27</f>
        <v>21</v>
      </c>
      <c r="B27" s="44">
        <f>IF(Klasse!B27="","",Klasse!B27)</f>
      </c>
      <c r="C27" s="57"/>
      <c r="D27" s="52"/>
      <c r="E27" s="52"/>
      <c r="F27" s="52"/>
      <c r="G27" s="52"/>
      <c r="H27" s="58"/>
      <c r="I27" s="47">
        <f t="shared" si="0"/>
      </c>
    </row>
    <row r="28" spans="1:9" ht="12.75">
      <c r="A28" s="39">
        <f>Klasse!A28</f>
        <v>22</v>
      </c>
      <c r="B28" s="45">
        <f>IF(Klasse!B28="","",Klasse!B28)</f>
      </c>
      <c r="C28" s="59"/>
      <c r="D28" s="53"/>
      <c r="E28" s="53"/>
      <c r="F28" s="53"/>
      <c r="G28" s="53"/>
      <c r="H28" s="60"/>
      <c r="I28" s="48">
        <f t="shared" si="0"/>
      </c>
    </row>
    <row r="29" spans="1:9" ht="12.75">
      <c r="A29" s="39">
        <f>Klasse!A29</f>
        <v>23</v>
      </c>
      <c r="B29" s="45">
        <f>IF(Klasse!B29="","",Klasse!B29)</f>
      </c>
      <c r="C29" s="59"/>
      <c r="D29" s="53"/>
      <c r="E29" s="53"/>
      <c r="F29" s="53"/>
      <c r="G29" s="53"/>
      <c r="H29" s="60"/>
      <c r="I29" s="48">
        <f t="shared" si="0"/>
      </c>
    </row>
    <row r="30" spans="1:9" ht="12.75">
      <c r="A30" s="39">
        <f>Klasse!A30</f>
        <v>24</v>
      </c>
      <c r="B30" s="45">
        <f>IF(Klasse!B30="","",Klasse!B30)</f>
      </c>
      <c r="C30" s="59"/>
      <c r="D30" s="53"/>
      <c r="E30" s="53"/>
      <c r="F30" s="53"/>
      <c r="G30" s="53"/>
      <c r="H30" s="60"/>
      <c r="I30" s="48">
        <f t="shared" si="0"/>
      </c>
    </row>
    <row r="31" spans="1:9" ht="13.5" thickBot="1">
      <c r="A31" s="41">
        <f>Klasse!A31</f>
        <v>25</v>
      </c>
      <c r="B31" s="46">
        <f>IF(Klasse!B31="","",Klasse!B31)</f>
      </c>
      <c r="C31" s="61"/>
      <c r="D31" s="54"/>
      <c r="E31" s="54"/>
      <c r="F31" s="54"/>
      <c r="G31" s="54"/>
      <c r="H31" s="62"/>
      <c r="I31" s="49">
        <f t="shared" si="0"/>
      </c>
    </row>
    <row r="32" spans="1:9" ht="12.75">
      <c r="A32" s="50">
        <f>Klasse!A32</f>
        <v>26</v>
      </c>
      <c r="B32" s="55">
        <f>IF(Klasse!B32="","",Klasse!B32)</f>
      </c>
      <c r="C32" s="63"/>
      <c r="D32" s="64"/>
      <c r="E32" s="64"/>
      <c r="F32" s="64"/>
      <c r="G32" s="64"/>
      <c r="H32" s="65"/>
      <c r="I32" s="56">
        <f t="shared" si="0"/>
      </c>
    </row>
    <row r="33" spans="1:9" ht="12.75">
      <c r="A33" s="39">
        <f>Klasse!A33</f>
        <v>27</v>
      </c>
      <c r="B33" s="45">
        <f>IF(Klasse!B33="","",Klasse!B33)</f>
      </c>
      <c r="C33" s="59"/>
      <c r="D33" s="53"/>
      <c r="E33" s="53"/>
      <c r="F33" s="53"/>
      <c r="G33" s="53"/>
      <c r="H33" s="60"/>
      <c r="I33" s="48">
        <f t="shared" si="0"/>
      </c>
    </row>
    <row r="34" spans="1:9" ht="12.75">
      <c r="A34" s="39">
        <f>Klasse!A34</f>
        <v>28</v>
      </c>
      <c r="B34" s="45">
        <f>IF(Klasse!B34="","",Klasse!B34)</f>
      </c>
      <c r="C34" s="59"/>
      <c r="D34" s="53"/>
      <c r="E34" s="53"/>
      <c r="F34" s="53"/>
      <c r="G34" s="53"/>
      <c r="H34" s="60"/>
      <c r="I34" s="48">
        <f t="shared" si="0"/>
      </c>
    </row>
    <row r="35" spans="1:9" ht="12.75">
      <c r="A35" s="39">
        <f>Klasse!A35</f>
        <v>29</v>
      </c>
      <c r="B35" s="45">
        <f>IF(Klasse!B35="","",Klasse!B35)</f>
      </c>
      <c r="C35" s="59"/>
      <c r="D35" s="53"/>
      <c r="E35" s="53"/>
      <c r="F35" s="53"/>
      <c r="G35" s="53"/>
      <c r="H35" s="60"/>
      <c r="I35" s="48">
        <f t="shared" si="0"/>
      </c>
    </row>
    <row r="36" spans="1:9" ht="13.5" thickBot="1">
      <c r="A36" s="41">
        <f>Klasse!A36</f>
        <v>30</v>
      </c>
      <c r="B36" s="46">
        <f>IF(Klasse!B36="","",Klasse!B36)</f>
      </c>
      <c r="C36" s="61"/>
      <c r="D36" s="54"/>
      <c r="E36" s="54"/>
      <c r="F36" s="54"/>
      <c r="G36" s="54"/>
      <c r="H36" s="62"/>
      <c r="I36" s="49">
        <f t="shared" si="0"/>
      </c>
    </row>
  </sheetData>
  <sheetProtection password="D99B" sheet="1" objects="1" scenarios="1"/>
  <mergeCells count="4">
    <mergeCell ref="B4:B5"/>
    <mergeCell ref="F4:G4"/>
    <mergeCell ref="C4:E4"/>
    <mergeCell ref="A4:A6"/>
  </mergeCells>
  <printOptions/>
  <pageMargins left="0.75" right="0.75" top="1" bottom="1" header="0.4921259845" footer="0.492125984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2:H36"/>
  <sheetViews>
    <sheetView workbookViewId="0" topLeftCell="A1">
      <selection activeCell="C7" sqref="C7:G7"/>
    </sheetView>
  </sheetViews>
  <sheetFormatPr defaultColWidth="11.421875" defaultRowHeight="12.75"/>
  <cols>
    <col min="1" max="1" width="3.421875" style="0" bestFit="1" customWidth="1"/>
    <col min="2" max="2" width="20.7109375" style="0" customWidth="1"/>
  </cols>
  <sheetData>
    <row r="2" ht="12.75">
      <c r="C2" s="29" t="s">
        <v>11</v>
      </c>
    </row>
    <row r="3" ht="13.5" thickBot="1"/>
    <row r="4" spans="1:8" ht="12.75" customHeight="1">
      <c r="A4" s="86" t="s">
        <v>7</v>
      </c>
      <c r="B4" s="84" t="s">
        <v>0</v>
      </c>
      <c r="C4" s="115" t="s">
        <v>14</v>
      </c>
      <c r="D4" s="115"/>
      <c r="E4" s="115"/>
      <c r="F4" s="115"/>
      <c r="G4" s="115"/>
      <c r="H4" s="6" t="s">
        <v>22</v>
      </c>
    </row>
    <row r="5" spans="1:8" ht="12.75" customHeight="1">
      <c r="A5" s="87"/>
      <c r="B5" s="85"/>
      <c r="C5" s="5" t="s">
        <v>15</v>
      </c>
      <c r="D5" s="5" t="s">
        <v>16</v>
      </c>
      <c r="E5" s="5" t="s">
        <v>23</v>
      </c>
      <c r="F5" s="5" t="s">
        <v>24</v>
      </c>
      <c r="G5" s="5" t="s">
        <v>25</v>
      </c>
      <c r="H5" s="7"/>
    </row>
    <row r="6" spans="1:8" ht="12.75" customHeight="1" thickBot="1">
      <c r="A6" s="87"/>
      <c r="B6" s="33" t="s">
        <v>21</v>
      </c>
      <c r="C6" s="5">
        <v>4</v>
      </c>
      <c r="D6" s="5">
        <v>4</v>
      </c>
      <c r="E6" s="5">
        <v>4</v>
      </c>
      <c r="F6" s="5">
        <v>6</v>
      </c>
      <c r="G6" s="5">
        <v>7</v>
      </c>
      <c r="H6" s="7">
        <v>25</v>
      </c>
    </row>
    <row r="7" spans="1:8" ht="12.75">
      <c r="A7" s="36">
        <f>Klasse!A7</f>
        <v>1</v>
      </c>
      <c r="B7" s="44">
        <f>IF(Klasse!B7="","",Klasse!B7)</f>
      </c>
      <c r="C7" s="57"/>
      <c r="D7" s="52"/>
      <c r="E7" s="52"/>
      <c r="F7" s="52"/>
      <c r="G7" s="58"/>
      <c r="H7" s="47">
        <f>IF(C7="","",SUM(C7:G7))</f>
      </c>
    </row>
    <row r="8" spans="1:8" ht="12.75">
      <c r="A8" s="39">
        <f>Klasse!A8</f>
        <v>2</v>
      </c>
      <c r="B8" s="45">
        <f>IF(Klasse!B8="","",Klasse!B8)</f>
      </c>
      <c r="C8" s="59"/>
      <c r="D8" s="53"/>
      <c r="E8" s="53"/>
      <c r="F8" s="53"/>
      <c r="G8" s="60"/>
      <c r="H8" s="48">
        <f aca="true" t="shared" si="0" ref="H8:H36">IF(C8="","",SUM(C8:G8))</f>
      </c>
    </row>
    <row r="9" spans="1:8" ht="12.75">
      <c r="A9" s="39">
        <f>Klasse!A9</f>
        <v>3</v>
      </c>
      <c r="B9" s="45">
        <f>IF(Klasse!B9="","",Klasse!B9)</f>
      </c>
      <c r="C9" s="59"/>
      <c r="D9" s="53"/>
      <c r="E9" s="53"/>
      <c r="F9" s="53"/>
      <c r="G9" s="60"/>
      <c r="H9" s="48">
        <f t="shared" si="0"/>
      </c>
    </row>
    <row r="10" spans="1:8" ht="12.75">
      <c r="A10" s="39">
        <f>Klasse!A10</f>
        <v>4</v>
      </c>
      <c r="B10" s="45">
        <f>IF(Klasse!B10="","",Klasse!B10)</f>
      </c>
      <c r="C10" s="59"/>
      <c r="D10" s="53"/>
      <c r="E10" s="53"/>
      <c r="F10" s="53"/>
      <c r="G10" s="60"/>
      <c r="H10" s="48">
        <f t="shared" si="0"/>
      </c>
    </row>
    <row r="11" spans="1:8" ht="13.5" thickBot="1">
      <c r="A11" s="41">
        <f>Klasse!A11</f>
        <v>5</v>
      </c>
      <c r="B11" s="46">
        <f>IF(Klasse!B11="","",Klasse!B11)</f>
      </c>
      <c r="C11" s="61"/>
      <c r="D11" s="54"/>
      <c r="E11" s="54"/>
      <c r="F11" s="54"/>
      <c r="G11" s="62"/>
      <c r="H11" s="49">
        <f t="shared" si="0"/>
      </c>
    </row>
    <row r="12" spans="1:8" ht="12.75">
      <c r="A12" s="36">
        <f>Klasse!A12</f>
        <v>6</v>
      </c>
      <c r="B12" s="44">
        <f>IF(Klasse!B12="","",Klasse!B12)</f>
      </c>
      <c r="C12" s="57"/>
      <c r="D12" s="52"/>
      <c r="E12" s="52"/>
      <c r="F12" s="52"/>
      <c r="G12" s="58"/>
      <c r="H12" s="47">
        <f t="shared" si="0"/>
      </c>
    </row>
    <row r="13" spans="1:8" ht="12.75">
      <c r="A13" s="39">
        <f>Klasse!A13</f>
        <v>7</v>
      </c>
      <c r="B13" s="45">
        <f>IF(Klasse!B13="","",Klasse!B13)</f>
      </c>
      <c r="C13" s="59"/>
      <c r="D13" s="53"/>
      <c r="E13" s="53"/>
      <c r="F13" s="53"/>
      <c r="G13" s="60"/>
      <c r="H13" s="48">
        <f t="shared" si="0"/>
      </c>
    </row>
    <row r="14" spans="1:8" ht="12.75">
      <c r="A14" s="39">
        <f>Klasse!A14</f>
        <v>8</v>
      </c>
      <c r="B14" s="45">
        <f>IF(Klasse!B14="","",Klasse!B14)</f>
      </c>
      <c r="C14" s="59"/>
      <c r="D14" s="53"/>
      <c r="E14" s="53"/>
      <c r="F14" s="53"/>
      <c r="G14" s="60"/>
      <c r="H14" s="48">
        <f t="shared" si="0"/>
      </c>
    </row>
    <row r="15" spans="1:8" ht="12.75">
      <c r="A15" s="39">
        <f>Klasse!A15</f>
        <v>9</v>
      </c>
      <c r="B15" s="45">
        <f>IF(Klasse!B15="","",Klasse!B15)</f>
      </c>
      <c r="C15" s="59"/>
      <c r="D15" s="53"/>
      <c r="E15" s="53"/>
      <c r="F15" s="53"/>
      <c r="G15" s="60"/>
      <c r="H15" s="48">
        <f t="shared" si="0"/>
      </c>
    </row>
    <row r="16" spans="1:8" ht="13.5" thickBot="1">
      <c r="A16" s="41">
        <f>Klasse!A16</f>
        <v>10</v>
      </c>
      <c r="B16" s="46">
        <f>IF(Klasse!B16="","",Klasse!B16)</f>
      </c>
      <c r="C16" s="61"/>
      <c r="D16" s="54"/>
      <c r="E16" s="54"/>
      <c r="F16" s="54"/>
      <c r="G16" s="62"/>
      <c r="H16" s="49">
        <f t="shared" si="0"/>
      </c>
    </row>
    <row r="17" spans="1:8" ht="12.75">
      <c r="A17" s="36">
        <f>Klasse!A17</f>
        <v>11</v>
      </c>
      <c r="B17" s="44">
        <f>IF(Klasse!B17="","",Klasse!B17)</f>
      </c>
      <c r="C17" s="57"/>
      <c r="D17" s="52"/>
      <c r="E17" s="52"/>
      <c r="F17" s="52"/>
      <c r="G17" s="58"/>
      <c r="H17" s="47">
        <f t="shared" si="0"/>
      </c>
    </row>
    <row r="18" spans="1:8" ht="12.75">
      <c r="A18" s="39">
        <f>Klasse!A18</f>
        <v>12</v>
      </c>
      <c r="B18" s="45">
        <f>IF(Klasse!B18="","",Klasse!B18)</f>
      </c>
      <c r="C18" s="59"/>
      <c r="D18" s="53"/>
      <c r="E18" s="53"/>
      <c r="F18" s="53"/>
      <c r="G18" s="60"/>
      <c r="H18" s="48">
        <f t="shared" si="0"/>
      </c>
    </row>
    <row r="19" spans="1:8" ht="12.75">
      <c r="A19" s="39">
        <f>Klasse!A19</f>
        <v>13</v>
      </c>
      <c r="B19" s="45">
        <f>IF(Klasse!B19="","",Klasse!B19)</f>
      </c>
      <c r="C19" s="59"/>
      <c r="D19" s="53"/>
      <c r="E19" s="53"/>
      <c r="F19" s="53"/>
      <c r="G19" s="60"/>
      <c r="H19" s="48">
        <f t="shared" si="0"/>
      </c>
    </row>
    <row r="20" spans="1:8" ht="12.75">
      <c r="A20" s="39">
        <f>Klasse!A20</f>
        <v>14</v>
      </c>
      <c r="B20" s="45">
        <f>IF(Klasse!B20="","",Klasse!B20)</f>
      </c>
      <c r="C20" s="59"/>
      <c r="D20" s="53"/>
      <c r="E20" s="53"/>
      <c r="F20" s="53"/>
      <c r="G20" s="60"/>
      <c r="H20" s="48">
        <f t="shared" si="0"/>
      </c>
    </row>
    <row r="21" spans="1:8" ht="13.5" thickBot="1">
      <c r="A21" s="41">
        <f>Klasse!A21</f>
        <v>15</v>
      </c>
      <c r="B21" s="46">
        <f>IF(Klasse!B21="","",Klasse!B21)</f>
      </c>
      <c r="C21" s="61"/>
      <c r="D21" s="54"/>
      <c r="E21" s="54"/>
      <c r="F21" s="54"/>
      <c r="G21" s="62"/>
      <c r="H21" s="49">
        <f t="shared" si="0"/>
      </c>
    </row>
    <row r="22" spans="1:8" ht="12.75">
      <c r="A22" s="36">
        <f>Klasse!A22</f>
        <v>16</v>
      </c>
      <c r="B22" s="44">
        <f>IF(Klasse!B22="","",Klasse!B22)</f>
      </c>
      <c r="C22" s="57"/>
      <c r="D22" s="52"/>
      <c r="E22" s="52"/>
      <c r="F22" s="52"/>
      <c r="G22" s="58"/>
      <c r="H22" s="47">
        <f t="shared" si="0"/>
      </c>
    </row>
    <row r="23" spans="1:8" ht="12.75">
      <c r="A23" s="39">
        <f>Klasse!A23</f>
        <v>17</v>
      </c>
      <c r="B23" s="45">
        <f>IF(Klasse!B23="","",Klasse!B23)</f>
      </c>
      <c r="C23" s="59"/>
      <c r="D23" s="53"/>
      <c r="E23" s="53"/>
      <c r="F23" s="53"/>
      <c r="G23" s="60"/>
      <c r="H23" s="48">
        <f t="shared" si="0"/>
      </c>
    </row>
    <row r="24" spans="1:8" ht="12.75">
      <c r="A24" s="39">
        <f>Klasse!A24</f>
        <v>18</v>
      </c>
      <c r="B24" s="45">
        <f>IF(Klasse!B24="","",Klasse!B24)</f>
      </c>
      <c r="C24" s="59"/>
      <c r="D24" s="53"/>
      <c r="E24" s="53"/>
      <c r="F24" s="53"/>
      <c r="G24" s="60"/>
      <c r="H24" s="48">
        <f t="shared" si="0"/>
      </c>
    </row>
    <row r="25" spans="1:8" ht="12.75">
      <c r="A25" s="39">
        <f>Klasse!A25</f>
        <v>19</v>
      </c>
      <c r="B25" s="45">
        <f>IF(Klasse!B25="","",Klasse!B25)</f>
      </c>
      <c r="C25" s="59"/>
      <c r="D25" s="53"/>
      <c r="E25" s="53"/>
      <c r="F25" s="53"/>
      <c r="G25" s="60"/>
      <c r="H25" s="48">
        <f t="shared" si="0"/>
      </c>
    </row>
    <row r="26" spans="1:8" ht="13.5" thickBot="1">
      <c r="A26" s="41">
        <f>Klasse!A26</f>
        <v>20</v>
      </c>
      <c r="B26" s="46">
        <f>IF(Klasse!B26="","",Klasse!B26)</f>
      </c>
      <c r="C26" s="61"/>
      <c r="D26" s="54"/>
      <c r="E26" s="54"/>
      <c r="F26" s="54"/>
      <c r="G26" s="62"/>
      <c r="H26" s="49">
        <f t="shared" si="0"/>
      </c>
    </row>
    <row r="27" spans="1:8" ht="12.75">
      <c r="A27" s="36">
        <f>Klasse!A27</f>
        <v>21</v>
      </c>
      <c r="B27" s="44">
        <f>IF(Klasse!B27="","",Klasse!B27)</f>
      </c>
      <c r="C27" s="57"/>
      <c r="D27" s="52"/>
      <c r="E27" s="52"/>
      <c r="F27" s="52"/>
      <c r="G27" s="58"/>
      <c r="H27" s="47">
        <f t="shared" si="0"/>
      </c>
    </row>
    <row r="28" spans="1:8" ht="12.75">
      <c r="A28" s="39">
        <f>Klasse!A28</f>
        <v>22</v>
      </c>
      <c r="B28" s="45">
        <f>IF(Klasse!B28="","",Klasse!B28)</f>
      </c>
      <c r="C28" s="59"/>
      <c r="D28" s="53"/>
      <c r="E28" s="53"/>
      <c r="F28" s="53"/>
      <c r="G28" s="60"/>
      <c r="H28" s="48">
        <f t="shared" si="0"/>
      </c>
    </row>
    <row r="29" spans="1:8" ht="12.75">
      <c r="A29" s="39">
        <f>Klasse!A29</f>
        <v>23</v>
      </c>
      <c r="B29" s="45">
        <f>IF(Klasse!B29="","",Klasse!B29)</f>
      </c>
      <c r="C29" s="59"/>
      <c r="D29" s="53"/>
      <c r="E29" s="53"/>
      <c r="F29" s="53"/>
      <c r="G29" s="60"/>
      <c r="H29" s="48">
        <f t="shared" si="0"/>
      </c>
    </row>
    <row r="30" spans="1:8" ht="12.75">
      <c r="A30" s="39">
        <f>Klasse!A30</f>
        <v>24</v>
      </c>
      <c r="B30" s="45">
        <f>IF(Klasse!B30="","",Klasse!B30)</f>
      </c>
      <c r="C30" s="59"/>
      <c r="D30" s="53"/>
      <c r="E30" s="53"/>
      <c r="F30" s="53"/>
      <c r="G30" s="60"/>
      <c r="H30" s="48">
        <f t="shared" si="0"/>
      </c>
    </row>
    <row r="31" spans="1:8" ht="13.5" thickBot="1">
      <c r="A31" s="41">
        <f>Klasse!A31</f>
        <v>25</v>
      </c>
      <c r="B31" s="46">
        <f>IF(Klasse!B31="","",Klasse!B31)</f>
      </c>
      <c r="C31" s="61"/>
      <c r="D31" s="54"/>
      <c r="E31" s="54"/>
      <c r="F31" s="54"/>
      <c r="G31" s="62"/>
      <c r="H31" s="49">
        <f t="shared" si="0"/>
      </c>
    </row>
    <row r="32" spans="1:8" ht="12.75">
      <c r="A32" s="36">
        <f>Klasse!A32</f>
        <v>26</v>
      </c>
      <c r="B32" s="44">
        <f>IF(Klasse!B32="","",Klasse!B32)</f>
      </c>
      <c r="C32" s="57"/>
      <c r="D32" s="52"/>
      <c r="E32" s="52"/>
      <c r="F32" s="52"/>
      <c r="G32" s="58"/>
      <c r="H32" s="47">
        <f t="shared" si="0"/>
      </c>
    </row>
    <row r="33" spans="1:8" ht="12.75">
      <c r="A33" s="39">
        <f>Klasse!A33</f>
        <v>27</v>
      </c>
      <c r="B33" s="45">
        <f>IF(Klasse!B33="","",Klasse!B33)</f>
      </c>
      <c r="C33" s="59"/>
      <c r="D33" s="53"/>
      <c r="E33" s="53"/>
      <c r="F33" s="53"/>
      <c r="G33" s="60"/>
      <c r="H33" s="48">
        <f t="shared" si="0"/>
      </c>
    </row>
    <row r="34" spans="1:8" ht="12.75">
      <c r="A34" s="39">
        <f>Klasse!A34</f>
        <v>28</v>
      </c>
      <c r="B34" s="45">
        <f>IF(Klasse!B34="","",Klasse!B34)</f>
      </c>
      <c r="C34" s="59"/>
      <c r="D34" s="53"/>
      <c r="E34" s="53"/>
      <c r="F34" s="53"/>
      <c r="G34" s="60"/>
      <c r="H34" s="48">
        <f t="shared" si="0"/>
      </c>
    </row>
    <row r="35" spans="1:8" ht="12.75">
      <c r="A35" s="39">
        <f>Klasse!A35</f>
        <v>29</v>
      </c>
      <c r="B35" s="45">
        <f>IF(Klasse!B35="","",Klasse!B35)</f>
      </c>
      <c r="C35" s="59"/>
      <c r="D35" s="53"/>
      <c r="E35" s="53"/>
      <c r="F35" s="53"/>
      <c r="G35" s="60"/>
      <c r="H35" s="48">
        <f t="shared" si="0"/>
      </c>
    </row>
    <row r="36" spans="1:8" ht="13.5" thickBot="1">
      <c r="A36" s="41">
        <f>Klasse!A36</f>
        <v>30</v>
      </c>
      <c r="B36" s="46">
        <f>IF(Klasse!B36="","",Klasse!B36)</f>
      </c>
      <c r="C36" s="61"/>
      <c r="D36" s="54"/>
      <c r="E36" s="54"/>
      <c r="F36" s="54"/>
      <c r="G36" s="62"/>
      <c r="H36" s="49">
        <f t="shared" si="0"/>
      </c>
    </row>
  </sheetData>
  <sheetProtection password="D99B" sheet="1" objects="1" scenarios="1"/>
  <mergeCells count="3">
    <mergeCell ref="B4:B5"/>
    <mergeCell ref="C4:G4"/>
    <mergeCell ref="A4:A6"/>
  </mergeCells>
  <printOptions/>
  <pageMargins left="0.75" right="0.75" top="1" bottom="1" header="0.4921259845" footer="0.492125984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I36"/>
  <sheetViews>
    <sheetView workbookViewId="0" topLeftCell="A1">
      <selection activeCell="H7" sqref="H7"/>
    </sheetView>
  </sheetViews>
  <sheetFormatPr defaultColWidth="11.421875" defaultRowHeight="12.75"/>
  <cols>
    <col min="1" max="1" width="3.421875" style="0" bestFit="1" customWidth="1"/>
    <col min="2" max="2" width="20.7109375" style="0" customWidth="1"/>
  </cols>
  <sheetData>
    <row r="2" ht="12.75">
      <c r="C2" s="29" t="s">
        <v>12</v>
      </c>
    </row>
    <row r="3" ht="13.5" thickBot="1"/>
    <row r="4" spans="1:9" ht="12.75" customHeight="1">
      <c r="A4" s="86" t="s">
        <v>7</v>
      </c>
      <c r="B4" s="107" t="s">
        <v>0</v>
      </c>
      <c r="C4" s="88" t="s">
        <v>14</v>
      </c>
      <c r="D4" s="115"/>
      <c r="E4" s="115" t="s">
        <v>19</v>
      </c>
      <c r="F4" s="115"/>
      <c r="G4" s="115" t="s">
        <v>20</v>
      </c>
      <c r="H4" s="116"/>
      <c r="I4" s="21" t="s">
        <v>22</v>
      </c>
    </row>
    <row r="5" spans="1:9" ht="12.75" customHeight="1">
      <c r="A5" s="87"/>
      <c r="B5" s="108"/>
      <c r="C5" s="19" t="s">
        <v>15</v>
      </c>
      <c r="D5" s="8" t="s">
        <v>16</v>
      </c>
      <c r="E5" s="8" t="s">
        <v>17</v>
      </c>
      <c r="F5" s="8" t="s">
        <v>18</v>
      </c>
      <c r="G5" s="8" t="s">
        <v>26</v>
      </c>
      <c r="H5" s="20" t="s">
        <v>27</v>
      </c>
      <c r="I5" s="20"/>
    </row>
    <row r="6" spans="1:9" ht="12.75" customHeight="1" thickBot="1">
      <c r="A6" s="87"/>
      <c r="B6" s="66" t="s">
        <v>21</v>
      </c>
      <c r="C6" s="19">
        <v>5</v>
      </c>
      <c r="D6" s="8">
        <v>4</v>
      </c>
      <c r="E6" s="8">
        <v>3</v>
      </c>
      <c r="F6" s="8">
        <v>5</v>
      </c>
      <c r="G6" s="8">
        <v>4</v>
      </c>
      <c r="H6" s="20">
        <v>4</v>
      </c>
      <c r="I6" s="20">
        <v>25</v>
      </c>
    </row>
    <row r="7" spans="1:9" ht="12.75">
      <c r="A7" s="36">
        <f>Klasse!A7</f>
        <v>1</v>
      </c>
      <c r="B7" s="44">
        <f>IF(Klasse!B7="","",Klasse!B7)</f>
      </c>
      <c r="C7" s="57"/>
      <c r="D7" s="52"/>
      <c r="E7" s="52"/>
      <c r="F7" s="52"/>
      <c r="G7" s="52"/>
      <c r="H7" s="58"/>
      <c r="I7" s="47">
        <f>IF(C7="","",SUM(C7:H7))</f>
      </c>
    </row>
    <row r="8" spans="1:9" ht="12.75">
      <c r="A8" s="39">
        <f>Klasse!A8</f>
        <v>2</v>
      </c>
      <c r="B8" s="45">
        <f>IF(Klasse!B8="","",Klasse!B8)</f>
      </c>
      <c r="C8" s="59"/>
      <c r="D8" s="53"/>
      <c r="E8" s="53"/>
      <c r="F8" s="53"/>
      <c r="G8" s="53"/>
      <c r="H8" s="60"/>
      <c r="I8" s="48">
        <f aca="true" t="shared" si="0" ref="I8:I36">IF(C8="","",SUM(C8:H8))</f>
      </c>
    </row>
    <row r="9" spans="1:9" ht="12.75">
      <c r="A9" s="39">
        <f>Klasse!A9</f>
        <v>3</v>
      </c>
      <c r="B9" s="45">
        <f>IF(Klasse!B9="","",Klasse!B9)</f>
      </c>
      <c r="C9" s="59"/>
      <c r="D9" s="53"/>
      <c r="E9" s="53"/>
      <c r="F9" s="53"/>
      <c r="G9" s="53"/>
      <c r="H9" s="60"/>
      <c r="I9" s="48">
        <f t="shared" si="0"/>
      </c>
    </row>
    <row r="10" spans="1:9" ht="12.75">
      <c r="A10" s="39">
        <f>Klasse!A10</f>
        <v>4</v>
      </c>
      <c r="B10" s="45">
        <f>IF(Klasse!B10="","",Klasse!B10)</f>
      </c>
      <c r="C10" s="59"/>
      <c r="D10" s="53"/>
      <c r="E10" s="53"/>
      <c r="F10" s="53"/>
      <c r="G10" s="53"/>
      <c r="H10" s="60"/>
      <c r="I10" s="48">
        <f t="shared" si="0"/>
      </c>
    </row>
    <row r="11" spans="1:9" ht="13.5" thickBot="1">
      <c r="A11" s="41">
        <f>Klasse!A11</f>
        <v>5</v>
      </c>
      <c r="B11" s="46">
        <f>IF(Klasse!B11="","",Klasse!B11)</f>
      </c>
      <c r="C11" s="61"/>
      <c r="D11" s="54"/>
      <c r="E11" s="54"/>
      <c r="F11" s="54"/>
      <c r="G11" s="54"/>
      <c r="H11" s="62"/>
      <c r="I11" s="49">
        <f t="shared" si="0"/>
      </c>
    </row>
    <row r="12" spans="1:9" ht="12.75">
      <c r="A12" s="36">
        <f>Klasse!A12</f>
        <v>6</v>
      </c>
      <c r="B12" s="44">
        <f>IF(Klasse!B12="","",Klasse!B12)</f>
      </c>
      <c r="C12" s="57"/>
      <c r="D12" s="52"/>
      <c r="E12" s="52"/>
      <c r="F12" s="52"/>
      <c r="G12" s="52"/>
      <c r="H12" s="58"/>
      <c r="I12" s="47">
        <f t="shared" si="0"/>
      </c>
    </row>
    <row r="13" spans="1:9" ht="12.75">
      <c r="A13" s="39">
        <f>Klasse!A13</f>
        <v>7</v>
      </c>
      <c r="B13" s="45">
        <f>IF(Klasse!B13="","",Klasse!B13)</f>
      </c>
      <c r="C13" s="59"/>
      <c r="D13" s="53"/>
      <c r="E13" s="53"/>
      <c r="F13" s="53"/>
      <c r="G13" s="53"/>
      <c r="H13" s="60"/>
      <c r="I13" s="48">
        <f t="shared" si="0"/>
      </c>
    </row>
    <row r="14" spans="1:9" ht="12.75">
      <c r="A14" s="39">
        <f>Klasse!A14</f>
        <v>8</v>
      </c>
      <c r="B14" s="45">
        <f>IF(Klasse!B14="","",Klasse!B14)</f>
      </c>
      <c r="C14" s="59"/>
      <c r="D14" s="53"/>
      <c r="E14" s="53"/>
      <c r="F14" s="53"/>
      <c r="G14" s="53"/>
      <c r="H14" s="60"/>
      <c r="I14" s="48">
        <f t="shared" si="0"/>
      </c>
    </row>
    <row r="15" spans="1:9" ht="12.75">
      <c r="A15" s="39">
        <f>Klasse!A15</f>
        <v>9</v>
      </c>
      <c r="B15" s="45">
        <f>IF(Klasse!B15="","",Klasse!B15)</f>
      </c>
      <c r="C15" s="59"/>
      <c r="D15" s="53"/>
      <c r="E15" s="53"/>
      <c r="F15" s="53"/>
      <c r="G15" s="53"/>
      <c r="H15" s="60"/>
      <c r="I15" s="48">
        <f t="shared" si="0"/>
      </c>
    </row>
    <row r="16" spans="1:9" ht="13.5" thickBot="1">
      <c r="A16" s="41">
        <f>Klasse!A16</f>
        <v>10</v>
      </c>
      <c r="B16" s="46">
        <f>IF(Klasse!B16="","",Klasse!B16)</f>
      </c>
      <c r="C16" s="61"/>
      <c r="D16" s="54"/>
      <c r="E16" s="54"/>
      <c r="F16" s="54"/>
      <c r="G16" s="54"/>
      <c r="H16" s="62"/>
      <c r="I16" s="49">
        <f t="shared" si="0"/>
      </c>
    </row>
    <row r="17" spans="1:9" ht="12.75">
      <c r="A17" s="36">
        <f>Klasse!A17</f>
        <v>11</v>
      </c>
      <c r="B17" s="44">
        <f>IF(Klasse!B17="","",Klasse!B17)</f>
      </c>
      <c r="C17" s="57"/>
      <c r="D17" s="52"/>
      <c r="E17" s="52"/>
      <c r="F17" s="52"/>
      <c r="G17" s="52"/>
      <c r="H17" s="58"/>
      <c r="I17" s="47">
        <f t="shared" si="0"/>
      </c>
    </row>
    <row r="18" spans="1:9" ht="12.75">
      <c r="A18" s="39">
        <f>Klasse!A18</f>
        <v>12</v>
      </c>
      <c r="B18" s="45">
        <f>IF(Klasse!B18="","",Klasse!B18)</f>
      </c>
      <c r="C18" s="59"/>
      <c r="D18" s="53"/>
      <c r="E18" s="53"/>
      <c r="F18" s="53"/>
      <c r="G18" s="53"/>
      <c r="H18" s="60"/>
      <c r="I18" s="48">
        <f t="shared" si="0"/>
      </c>
    </row>
    <row r="19" spans="1:9" ht="12.75">
      <c r="A19" s="39">
        <f>Klasse!A19</f>
        <v>13</v>
      </c>
      <c r="B19" s="45">
        <f>IF(Klasse!B19="","",Klasse!B19)</f>
      </c>
      <c r="C19" s="59"/>
      <c r="D19" s="53"/>
      <c r="E19" s="53"/>
      <c r="F19" s="53"/>
      <c r="G19" s="53"/>
      <c r="H19" s="60"/>
      <c r="I19" s="48">
        <f t="shared" si="0"/>
      </c>
    </row>
    <row r="20" spans="1:9" ht="12.75">
      <c r="A20" s="39">
        <f>Klasse!A20</f>
        <v>14</v>
      </c>
      <c r="B20" s="45">
        <f>IF(Klasse!B20="","",Klasse!B20)</f>
      </c>
      <c r="C20" s="59"/>
      <c r="D20" s="53"/>
      <c r="E20" s="53"/>
      <c r="F20" s="53"/>
      <c r="G20" s="53"/>
      <c r="H20" s="60"/>
      <c r="I20" s="48">
        <f t="shared" si="0"/>
      </c>
    </row>
    <row r="21" spans="1:9" ht="13.5" thickBot="1">
      <c r="A21" s="41">
        <f>Klasse!A21</f>
        <v>15</v>
      </c>
      <c r="B21" s="46">
        <f>IF(Klasse!B21="","",Klasse!B21)</f>
      </c>
      <c r="C21" s="61"/>
      <c r="D21" s="54"/>
      <c r="E21" s="54"/>
      <c r="F21" s="54"/>
      <c r="G21" s="54"/>
      <c r="H21" s="62"/>
      <c r="I21" s="49">
        <f t="shared" si="0"/>
      </c>
    </row>
    <row r="22" spans="1:9" ht="12.75">
      <c r="A22" s="36">
        <f>Klasse!A22</f>
        <v>16</v>
      </c>
      <c r="B22" s="44">
        <f>IF(Klasse!B22="","",Klasse!B22)</f>
      </c>
      <c r="C22" s="57"/>
      <c r="D22" s="52"/>
      <c r="E22" s="52"/>
      <c r="F22" s="52"/>
      <c r="G22" s="52"/>
      <c r="H22" s="58"/>
      <c r="I22" s="47">
        <f t="shared" si="0"/>
      </c>
    </row>
    <row r="23" spans="1:9" ht="12.75">
      <c r="A23" s="39">
        <f>Klasse!A23</f>
        <v>17</v>
      </c>
      <c r="B23" s="45">
        <f>IF(Klasse!B23="","",Klasse!B23)</f>
      </c>
      <c r="C23" s="59"/>
      <c r="D23" s="53"/>
      <c r="E23" s="53"/>
      <c r="F23" s="53"/>
      <c r="G23" s="53"/>
      <c r="H23" s="60"/>
      <c r="I23" s="48">
        <f t="shared" si="0"/>
      </c>
    </row>
    <row r="24" spans="1:9" ht="12.75">
      <c r="A24" s="39">
        <f>Klasse!A24</f>
        <v>18</v>
      </c>
      <c r="B24" s="45">
        <f>IF(Klasse!B24="","",Klasse!B24)</f>
      </c>
      <c r="C24" s="59"/>
      <c r="D24" s="53"/>
      <c r="E24" s="53"/>
      <c r="F24" s="53"/>
      <c r="G24" s="53"/>
      <c r="H24" s="60"/>
      <c r="I24" s="48">
        <f t="shared" si="0"/>
      </c>
    </row>
    <row r="25" spans="1:9" ht="12.75">
      <c r="A25" s="39">
        <f>Klasse!A25</f>
        <v>19</v>
      </c>
      <c r="B25" s="45">
        <f>IF(Klasse!B25="","",Klasse!B25)</f>
      </c>
      <c r="C25" s="59"/>
      <c r="D25" s="53"/>
      <c r="E25" s="53"/>
      <c r="F25" s="53"/>
      <c r="G25" s="53"/>
      <c r="H25" s="60"/>
      <c r="I25" s="48">
        <f t="shared" si="0"/>
      </c>
    </row>
    <row r="26" spans="1:9" ht="13.5" thickBot="1">
      <c r="A26" s="41">
        <f>Klasse!A26</f>
        <v>20</v>
      </c>
      <c r="B26" s="46">
        <f>IF(Klasse!B26="","",Klasse!B26)</f>
      </c>
      <c r="C26" s="61"/>
      <c r="D26" s="54"/>
      <c r="E26" s="54"/>
      <c r="F26" s="54"/>
      <c r="G26" s="54"/>
      <c r="H26" s="62"/>
      <c r="I26" s="49">
        <f t="shared" si="0"/>
      </c>
    </row>
    <row r="27" spans="1:9" ht="12.75">
      <c r="A27" s="36">
        <f>Klasse!A27</f>
        <v>21</v>
      </c>
      <c r="B27" s="44">
        <f>IF(Klasse!B27="","",Klasse!B27)</f>
      </c>
      <c r="C27" s="57"/>
      <c r="D27" s="52"/>
      <c r="E27" s="52"/>
      <c r="F27" s="52"/>
      <c r="G27" s="52"/>
      <c r="H27" s="58"/>
      <c r="I27" s="47">
        <f t="shared" si="0"/>
      </c>
    </row>
    <row r="28" spans="1:9" ht="12.75">
      <c r="A28" s="39">
        <f>Klasse!A28</f>
        <v>22</v>
      </c>
      <c r="B28" s="45">
        <f>IF(Klasse!B28="","",Klasse!B28)</f>
      </c>
      <c r="C28" s="59"/>
      <c r="D28" s="53"/>
      <c r="E28" s="53"/>
      <c r="F28" s="53"/>
      <c r="G28" s="53"/>
      <c r="H28" s="60"/>
      <c r="I28" s="48">
        <f t="shared" si="0"/>
      </c>
    </row>
    <row r="29" spans="1:9" ht="12.75">
      <c r="A29" s="39">
        <f>Klasse!A29</f>
        <v>23</v>
      </c>
      <c r="B29" s="45">
        <f>IF(Klasse!B29="","",Klasse!B29)</f>
      </c>
      <c r="C29" s="59"/>
      <c r="D29" s="53"/>
      <c r="E29" s="53"/>
      <c r="F29" s="53"/>
      <c r="G29" s="53"/>
      <c r="H29" s="60"/>
      <c r="I29" s="48">
        <f t="shared" si="0"/>
      </c>
    </row>
    <row r="30" spans="1:9" ht="12.75">
      <c r="A30" s="39">
        <f>Klasse!A30</f>
        <v>24</v>
      </c>
      <c r="B30" s="45">
        <f>IF(Klasse!B30="","",Klasse!B30)</f>
      </c>
      <c r="C30" s="59"/>
      <c r="D30" s="53"/>
      <c r="E30" s="53"/>
      <c r="F30" s="53"/>
      <c r="G30" s="53"/>
      <c r="H30" s="60"/>
      <c r="I30" s="48">
        <f t="shared" si="0"/>
      </c>
    </row>
    <row r="31" spans="1:9" ht="13.5" thickBot="1">
      <c r="A31" s="41">
        <f>Klasse!A31</f>
        <v>25</v>
      </c>
      <c r="B31" s="46">
        <f>IF(Klasse!B31="","",Klasse!B31)</f>
      </c>
      <c r="C31" s="61"/>
      <c r="D31" s="54"/>
      <c r="E31" s="54"/>
      <c r="F31" s="54"/>
      <c r="G31" s="54"/>
      <c r="H31" s="62"/>
      <c r="I31" s="49">
        <f t="shared" si="0"/>
      </c>
    </row>
    <row r="32" spans="1:9" ht="12.75">
      <c r="A32" s="36">
        <f>Klasse!A32</f>
        <v>26</v>
      </c>
      <c r="B32" s="44">
        <f>IF(Klasse!B32="","",Klasse!B32)</f>
      </c>
      <c r="C32" s="57"/>
      <c r="D32" s="52"/>
      <c r="E32" s="52"/>
      <c r="F32" s="52"/>
      <c r="G32" s="52"/>
      <c r="H32" s="58"/>
      <c r="I32" s="47">
        <f t="shared" si="0"/>
      </c>
    </row>
    <row r="33" spans="1:9" ht="12.75">
      <c r="A33" s="39">
        <f>Klasse!A33</f>
        <v>27</v>
      </c>
      <c r="B33" s="45">
        <f>IF(Klasse!B33="","",Klasse!B33)</f>
      </c>
      <c r="C33" s="59"/>
      <c r="D33" s="53"/>
      <c r="E33" s="53"/>
      <c r="F33" s="53"/>
      <c r="G33" s="53"/>
      <c r="H33" s="60"/>
      <c r="I33" s="48">
        <f t="shared" si="0"/>
      </c>
    </row>
    <row r="34" spans="1:9" ht="12.75">
      <c r="A34" s="39">
        <f>Klasse!A34</f>
        <v>28</v>
      </c>
      <c r="B34" s="45">
        <f>IF(Klasse!B34="","",Klasse!B34)</f>
      </c>
      <c r="C34" s="59"/>
      <c r="D34" s="53"/>
      <c r="E34" s="53"/>
      <c r="F34" s="53"/>
      <c r="G34" s="53"/>
      <c r="H34" s="60"/>
      <c r="I34" s="48">
        <f t="shared" si="0"/>
      </c>
    </row>
    <row r="35" spans="1:9" ht="12.75">
      <c r="A35" s="39">
        <f>Klasse!A35</f>
        <v>29</v>
      </c>
      <c r="B35" s="45">
        <f>IF(Klasse!B35="","",Klasse!B35)</f>
      </c>
      <c r="C35" s="59"/>
      <c r="D35" s="53"/>
      <c r="E35" s="53"/>
      <c r="F35" s="53"/>
      <c r="G35" s="53"/>
      <c r="H35" s="60"/>
      <c r="I35" s="48">
        <f t="shared" si="0"/>
      </c>
    </row>
    <row r="36" spans="1:9" ht="13.5" thickBot="1">
      <c r="A36" s="41">
        <f>Klasse!A36</f>
        <v>30</v>
      </c>
      <c r="B36" s="46">
        <f>IF(Klasse!B36="","",Klasse!B36)</f>
      </c>
      <c r="C36" s="61"/>
      <c r="D36" s="54"/>
      <c r="E36" s="54"/>
      <c r="F36" s="54"/>
      <c r="G36" s="54"/>
      <c r="H36" s="62"/>
      <c r="I36" s="49">
        <f t="shared" si="0"/>
      </c>
    </row>
  </sheetData>
  <sheetProtection password="D99B" sheet="1" objects="1" scenarios="1"/>
  <mergeCells count="5">
    <mergeCell ref="E4:F4"/>
    <mergeCell ref="G4:H4"/>
    <mergeCell ref="A4:A6"/>
    <mergeCell ref="B4:B5"/>
    <mergeCell ref="C4:D4"/>
  </mergeCells>
  <printOptions/>
  <pageMargins left="0.75" right="0.75" top="1" bottom="1" header="0.4921259845" footer="0.49212598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H36"/>
  <sheetViews>
    <sheetView workbookViewId="0" topLeftCell="A1">
      <selection activeCell="C7" sqref="C7:G7"/>
    </sheetView>
  </sheetViews>
  <sheetFormatPr defaultColWidth="11.421875" defaultRowHeight="12.75"/>
  <cols>
    <col min="1" max="1" width="3.421875" style="0" bestFit="1" customWidth="1"/>
    <col min="2" max="2" width="20.7109375" style="0" customWidth="1"/>
  </cols>
  <sheetData>
    <row r="2" ht="12.75">
      <c r="C2" s="29" t="s">
        <v>13</v>
      </c>
    </row>
    <row r="3" ht="13.5" thickBot="1"/>
    <row r="4" spans="1:8" ht="12.75" customHeight="1">
      <c r="A4" s="86" t="s">
        <v>7</v>
      </c>
      <c r="B4" s="107" t="s">
        <v>0</v>
      </c>
      <c r="C4" s="88" t="s">
        <v>14</v>
      </c>
      <c r="D4" s="115"/>
      <c r="E4" s="115"/>
      <c r="F4" s="115"/>
      <c r="G4" s="116"/>
      <c r="H4" s="21" t="s">
        <v>22</v>
      </c>
    </row>
    <row r="5" spans="1:8" ht="12.75" customHeight="1">
      <c r="A5" s="87"/>
      <c r="B5" s="108"/>
      <c r="C5" s="19" t="s">
        <v>15</v>
      </c>
      <c r="D5" s="8" t="s">
        <v>16</v>
      </c>
      <c r="E5" s="8" t="s">
        <v>23</v>
      </c>
      <c r="F5" s="8" t="s">
        <v>24</v>
      </c>
      <c r="G5" s="20" t="s">
        <v>25</v>
      </c>
      <c r="H5" s="20"/>
    </row>
    <row r="6" spans="1:8" ht="12.75" customHeight="1" thickBot="1">
      <c r="A6" s="87"/>
      <c r="B6" s="66" t="s">
        <v>21</v>
      </c>
      <c r="C6" s="19">
        <v>5</v>
      </c>
      <c r="D6" s="8">
        <v>10</v>
      </c>
      <c r="E6" s="8">
        <v>4</v>
      </c>
      <c r="F6" s="67">
        <v>3</v>
      </c>
      <c r="G6" s="20">
        <v>3</v>
      </c>
      <c r="H6" s="20">
        <v>25</v>
      </c>
    </row>
    <row r="7" spans="1:8" ht="12.75">
      <c r="A7" s="36">
        <f>Klasse!A7</f>
        <v>1</v>
      </c>
      <c r="B7" s="44">
        <f>IF(Klasse!B7="","",Klasse!B7)</f>
      </c>
      <c r="C7" s="57"/>
      <c r="D7" s="52"/>
      <c r="E7" s="52"/>
      <c r="F7" s="52"/>
      <c r="G7" s="58"/>
      <c r="H7" s="47">
        <f>IF(C7="","",SUM(C7:G7))</f>
      </c>
    </row>
    <row r="8" spans="1:8" ht="12.75">
      <c r="A8" s="39">
        <f>Klasse!A8</f>
        <v>2</v>
      </c>
      <c r="B8" s="45">
        <f>IF(Klasse!B8="","",Klasse!B8)</f>
      </c>
      <c r="C8" s="59"/>
      <c r="D8" s="53"/>
      <c r="E8" s="53"/>
      <c r="F8" s="53"/>
      <c r="G8" s="60"/>
      <c r="H8" s="48">
        <f aca="true" t="shared" si="0" ref="H8:H36">IF(C8="","",SUM(C8:G8))</f>
      </c>
    </row>
    <row r="9" spans="1:8" ht="12.75">
      <c r="A9" s="39">
        <f>Klasse!A9</f>
        <v>3</v>
      </c>
      <c r="B9" s="45">
        <f>IF(Klasse!B9="","",Klasse!B9)</f>
      </c>
      <c r="C9" s="59"/>
      <c r="D9" s="53"/>
      <c r="E9" s="53"/>
      <c r="F9" s="53"/>
      <c r="G9" s="60"/>
      <c r="H9" s="48">
        <f t="shared" si="0"/>
      </c>
    </row>
    <row r="10" spans="1:8" ht="12.75">
      <c r="A10" s="39">
        <f>Klasse!A10</f>
        <v>4</v>
      </c>
      <c r="B10" s="45">
        <f>IF(Klasse!B10="","",Klasse!B10)</f>
      </c>
      <c r="C10" s="59"/>
      <c r="D10" s="53"/>
      <c r="E10" s="53"/>
      <c r="F10" s="53"/>
      <c r="G10" s="60"/>
      <c r="H10" s="48">
        <f t="shared" si="0"/>
      </c>
    </row>
    <row r="11" spans="1:8" ht="13.5" thickBot="1">
      <c r="A11" s="41">
        <f>Klasse!A11</f>
        <v>5</v>
      </c>
      <c r="B11" s="46">
        <f>IF(Klasse!B11="","",Klasse!B11)</f>
      </c>
      <c r="C11" s="61"/>
      <c r="D11" s="54"/>
      <c r="E11" s="54"/>
      <c r="F11" s="54"/>
      <c r="G11" s="62"/>
      <c r="H11" s="49">
        <f t="shared" si="0"/>
      </c>
    </row>
    <row r="12" spans="1:8" ht="12.75">
      <c r="A12" s="36">
        <f>Klasse!A12</f>
        <v>6</v>
      </c>
      <c r="B12" s="44">
        <f>IF(Klasse!B12="","",Klasse!B12)</f>
      </c>
      <c r="C12" s="57"/>
      <c r="D12" s="52"/>
      <c r="E12" s="52"/>
      <c r="F12" s="52"/>
      <c r="G12" s="58"/>
      <c r="H12" s="47">
        <f t="shared" si="0"/>
      </c>
    </row>
    <row r="13" spans="1:8" ht="12.75">
      <c r="A13" s="39">
        <f>Klasse!A13</f>
        <v>7</v>
      </c>
      <c r="B13" s="45">
        <f>IF(Klasse!B13="","",Klasse!B13)</f>
      </c>
      <c r="C13" s="59"/>
      <c r="D13" s="53"/>
      <c r="E13" s="53"/>
      <c r="F13" s="53"/>
      <c r="G13" s="60"/>
      <c r="H13" s="48">
        <f t="shared" si="0"/>
      </c>
    </row>
    <row r="14" spans="1:8" ht="12.75">
      <c r="A14" s="39">
        <f>Klasse!A14</f>
        <v>8</v>
      </c>
      <c r="B14" s="45">
        <f>IF(Klasse!B14="","",Klasse!B14)</f>
      </c>
      <c r="C14" s="59"/>
      <c r="D14" s="53"/>
      <c r="E14" s="53"/>
      <c r="F14" s="53"/>
      <c r="G14" s="60"/>
      <c r="H14" s="48">
        <f t="shared" si="0"/>
      </c>
    </row>
    <row r="15" spans="1:8" ht="12.75">
      <c r="A15" s="39">
        <f>Klasse!A15</f>
        <v>9</v>
      </c>
      <c r="B15" s="45">
        <f>IF(Klasse!B15="","",Klasse!B15)</f>
      </c>
      <c r="C15" s="59"/>
      <c r="D15" s="53"/>
      <c r="E15" s="53"/>
      <c r="F15" s="53"/>
      <c r="G15" s="60"/>
      <c r="H15" s="48">
        <f t="shared" si="0"/>
      </c>
    </row>
    <row r="16" spans="1:8" ht="13.5" thickBot="1">
      <c r="A16" s="41">
        <f>Klasse!A16</f>
        <v>10</v>
      </c>
      <c r="B16" s="46">
        <f>IF(Klasse!B16="","",Klasse!B16)</f>
      </c>
      <c r="C16" s="61"/>
      <c r="D16" s="54"/>
      <c r="E16" s="54"/>
      <c r="F16" s="54"/>
      <c r="G16" s="62"/>
      <c r="H16" s="49">
        <f t="shared" si="0"/>
      </c>
    </row>
    <row r="17" spans="1:8" ht="12.75">
      <c r="A17" s="36">
        <f>Klasse!A17</f>
        <v>11</v>
      </c>
      <c r="B17" s="44">
        <f>IF(Klasse!B17="","",Klasse!B17)</f>
      </c>
      <c r="C17" s="57"/>
      <c r="D17" s="52"/>
      <c r="E17" s="52"/>
      <c r="F17" s="52"/>
      <c r="G17" s="58"/>
      <c r="H17" s="47">
        <f t="shared" si="0"/>
      </c>
    </row>
    <row r="18" spans="1:8" ht="12.75">
      <c r="A18" s="39">
        <f>Klasse!A18</f>
        <v>12</v>
      </c>
      <c r="B18" s="45">
        <f>IF(Klasse!B18="","",Klasse!B18)</f>
      </c>
      <c r="C18" s="59"/>
      <c r="D18" s="53"/>
      <c r="E18" s="53"/>
      <c r="F18" s="53"/>
      <c r="G18" s="60"/>
      <c r="H18" s="48">
        <f t="shared" si="0"/>
      </c>
    </row>
    <row r="19" spans="1:8" ht="12.75">
      <c r="A19" s="39">
        <f>Klasse!A19</f>
        <v>13</v>
      </c>
      <c r="B19" s="45">
        <f>IF(Klasse!B19="","",Klasse!B19)</f>
      </c>
      <c r="C19" s="59"/>
      <c r="D19" s="53"/>
      <c r="E19" s="53"/>
      <c r="F19" s="53"/>
      <c r="G19" s="60"/>
      <c r="H19" s="48">
        <f t="shared" si="0"/>
      </c>
    </row>
    <row r="20" spans="1:8" ht="12.75">
      <c r="A20" s="39">
        <f>Klasse!A20</f>
        <v>14</v>
      </c>
      <c r="B20" s="45">
        <f>IF(Klasse!B20="","",Klasse!B20)</f>
      </c>
      <c r="C20" s="59"/>
      <c r="D20" s="53"/>
      <c r="E20" s="53"/>
      <c r="F20" s="53"/>
      <c r="G20" s="60"/>
      <c r="H20" s="48">
        <f aca="true" t="shared" si="1" ref="H20:H31">IF(C20="","",SUM(C20:G20))</f>
      </c>
    </row>
    <row r="21" spans="1:8" ht="13.5" thickBot="1">
      <c r="A21" s="41">
        <f>Klasse!A21</f>
        <v>15</v>
      </c>
      <c r="B21" s="46">
        <f>IF(Klasse!B21="","",Klasse!B21)</f>
      </c>
      <c r="C21" s="61"/>
      <c r="D21" s="54"/>
      <c r="E21" s="54"/>
      <c r="F21" s="54"/>
      <c r="G21" s="62"/>
      <c r="H21" s="49">
        <f t="shared" si="1"/>
      </c>
    </row>
    <row r="22" spans="1:8" ht="12.75">
      <c r="A22" s="36">
        <f>Klasse!A22</f>
        <v>16</v>
      </c>
      <c r="B22" s="44">
        <f>IF(Klasse!B22="","",Klasse!B22)</f>
      </c>
      <c r="C22" s="57"/>
      <c r="D22" s="52"/>
      <c r="E22" s="52"/>
      <c r="F22" s="52"/>
      <c r="G22" s="58"/>
      <c r="H22" s="47">
        <f t="shared" si="1"/>
      </c>
    </row>
    <row r="23" spans="1:8" ht="12.75">
      <c r="A23" s="39">
        <f>Klasse!A23</f>
        <v>17</v>
      </c>
      <c r="B23" s="45">
        <f>IF(Klasse!B23="","",Klasse!B23)</f>
      </c>
      <c r="C23" s="59"/>
      <c r="D23" s="53"/>
      <c r="E23" s="53"/>
      <c r="F23" s="53"/>
      <c r="G23" s="60"/>
      <c r="H23" s="48">
        <f t="shared" si="1"/>
      </c>
    </row>
    <row r="24" spans="1:8" ht="12.75">
      <c r="A24" s="39">
        <f>Klasse!A24</f>
        <v>18</v>
      </c>
      <c r="B24" s="45">
        <f>IF(Klasse!B24="","",Klasse!B24)</f>
      </c>
      <c r="C24" s="59"/>
      <c r="D24" s="53"/>
      <c r="E24" s="53"/>
      <c r="F24" s="53"/>
      <c r="G24" s="60"/>
      <c r="H24" s="48">
        <f t="shared" si="1"/>
      </c>
    </row>
    <row r="25" spans="1:8" ht="12.75">
      <c r="A25" s="39">
        <f>Klasse!A25</f>
        <v>19</v>
      </c>
      <c r="B25" s="45">
        <f>IF(Klasse!B25="","",Klasse!B25)</f>
      </c>
      <c r="C25" s="59"/>
      <c r="D25" s="53"/>
      <c r="E25" s="53"/>
      <c r="F25" s="53"/>
      <c r="G25" s="60"/>
      <c r="H25" s="48">
        <f t="shared" si="1"/>
      </c>
    </row>
    <row r="26" spans="1:8" ht="13.5" thickBot="1">
      <c r="A26" s="41">
        <f>Klasse!A26</f>
        <v>20</v>
      </c>
      <c r="B26" s="46">
        <f>IF(Klasse!B26="","",Klasse!B26)</f>
      </c>
      <c r="C26" s="61"/>
      <c r="D26" s="54"/>
      <c r="E26" s="54"/>
      <c r="F26" s="54"/>
      <c r="G26" s="62"/>
      <c r="H26" s="49">
        <f t="shared" si="1"/>
      </c>
    </row>
    <row r="27" spans="1:8" ht="12.75">
      <c r="A27" s="36">
        <f>Klasse!A27</f>
        <v>21</v>
      </c>
      <c r="B27" s="44">
        <f>IF(Klasse!B27="","",Klasse!B27)</f>
      </c>
      <c r="C27" s="57"/>
      <c r="D27" s="52"/>
      <c r="E27" s="52"/>
      <c r="F27" s="52"/>
      <c r="G27" s="58"/>
      <c r="H27" s="47">
        <f t="shared" si="1"/>
      </c>
    </row>
    <row r="28" spans="1:8" ht="12.75">
      <c r="A28" s="39">
        <f>Klasse!A28</f>
        <v>22</v>
      </c>
      <c r="B28" s="45">
        <f>IF(Klasse!B28="","",Klasse!B28)</f>
      </c>
      <c r="C28" s="59"/>
      <c r="D28" s="53"/>
      <c r="E28" s="53"/>
      <c r="F28" s="53"/>
      <c r="G28" s="60"/>
      <c r="H28" s="48">
        <f t="shared" si="1"/>
      </c>
    </row>
    <row r="29" spans="1:8" ht="12.75">
      <c r="A29" s="39">
        <f>Klasse!A29</f>
        <v>23</v>
      </c>
      <c r="B29" s="45">
        <f>IF(Klasse!B29="","",Klasse!B29)</f>
      </c>
      <c r="C29" s="59"/>
      <c r="D29" s="53"/>
      <c r="E29" s="53"/>
      <c r="F29" s="53"/>
      <c r="G29" s="60"/>
      <c r="H29" s="48">
        <f t="shared" si="1"/>
      </c>
    </row>
    <row r="30" spans="1:8" ht="12.75">
      <c r="A30" s="39">
        <f>Klasse!A30</f>
        <v>24</v>
      </c>
      <c r="B30" s="45">
        <f>IF(Klasse!B30="","",Klasse!B30)</f>
      </c>
      <c r="C30" s="59"/>
      <c r="D30" s="53"/>
      <c r="E30" s="53"/>
      <c r="F30" s="53"/>
      <c r="G30" s="60"/>
      <c r="H30" s="48">
        <f t="shared" si="1"/>
      </c>
    </row>
    <row r="31" spans="1:8" ht="13.5" thickBot="1">
      <c r="A31" s="41">
        <f>Klasse!A31</f>
        <v>25</v>
      </c>
      <c r="B31" s="46">
        <f>IF(Klasse!B31="","",Klasse!B31)</f>
      </c>
      <c r="C31" s="61"/>
      <c r="D31" s="54"/>
      <c r="E31" s="54"/>
      <c r="F31" s="54"/>
      <c r="G31" s="62"/>
      <c r="H31" s="49">
        <f t="shared" si="1"/>
      </c>
    </row>
    <row r="32" spans="1:8" ht="12.75">
      <c r="A32" s="50">
        <f>Klasse!A32</f>
        <v>26</v>
      </c>
      <c r="B32" s="55">
        <f>IF(Klasse!B32="","",Klasse!B32)</f>
      </c>
      <c r="C32" s="63"/>
      <c r="D32" s="64"/>
      <c r="E32" s="64"/>
      <c r="F32" s="64"/>
      <c r="G32" s="65"/>
      <c r="H32" s="56">
        <f t="shared" si="0"/>
      </c>
    </row>
    <row r="33" spans="1:8" ht="12.75">
      <c r="A33" s="39">
        <f>Klasse!A33</f>
        <v>27</v>
      </c>
      <c r="B33" s="45">
        <f>IF(Klasse!B33="","",Klasse!B33)</f>
      </c>
      <c r="C33" s="59"/>
      <c r="D33" s="53"/>
      <c r="E33" s="53"/>
      <c r="F33" s="53"/>
      <c r="G33" s="60"/>
      <c r="H33" s="48">
        <f t="shared" si="0"/>
      </c>
    </row>
    <row r="34" spans="1:8" ht="12.75">
      <c r="A34" s="39">
        <f>Klasse!A34</f>
        <v>28</v>
      </c>
      <c r="B34" s="45">
        <f>IF(Klasse!B34="","",Klasse!B34)</f>
      </c>
      <c r="C34" s="59"/>
      <c r="D34" s="53"/>
      <c r="E34" s="53"/>
      <c r="F34" s="53"/>
      <c r="G34" s="60"/>
      <c r="H34" s="48">
        <f t="shared" si="0"/>
      </c>
    </row>
    <row r="35" spans="1:8" ht="12.75">
      <c r="A35" s="39">
        <f>Klasse!A35</f>
        <v>29</v>
      </c>
      <c r="B35" s="45">
        <f>IF(Klasse!B35="","",Klasse!B35)</f>
      </c>
      <c r="C35" s="59"/>
      <c r="D35" s="53"/>
      <c r="E35" s="53"/>
      <c r="F35" s="53"/>
      <c r="G35" s="60"/>
      <c r="H35" s="48">
        <f t="shared" si="0"/>
      </c>
    </row>
    <row r="36" spans="1:8" ht="13.5" thickBot="1">
      <c r="A36" s="41">
        <f>Klasse!A36</f>
        <v>30</v>
      </c>
      <c r="B36" s="46">
        <f>IF(Klasse!B36="","",Klasse!B36)</f>
      </c>
      <c r="C36" s="61"/>
      <c r="D36" s="54"/>
      <c r="E36" s="54"/>
      <c r="F36" s="54"/>
      <c r="G36" s="62"/>
      <c r="H36" s="49">
        <f t="shared" si="0"/>
      </c>
    </row>
  </sheetData>
  <sheetProtection password="D99B" sheet="1" objects="1" scenarios="1"/>
  <mergeCells count="3">
    <mergeCell ref="B4:B5"/>
    <mergeCell ref="C4:G4"/>
    <mergeCell ref="A4:A6"/>
  </mergeCells>
  <printOptions/>
  <pageMargins left="0.75" right="0.75" top="1" bottom="1" header="0.4921259845" footer="0.492125984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3:AA55"/>
  <sheetViews>
    <sheetView workbookViewId="0" topLeftCell="A19">
      <selection activeCell="H32" activeCellId="1" sqref="B32:F32 H32"/>
    </sheetView>
  </sheetViews>
  <sheetFormatPr defaultColWidth="11.57421875" defaultRowHeight="12.75"/>
  <cols>
    <col min="1" max="16384" width="11.57421875" style="1" customWidth="1"/>
  </cols>
  <sheetData>
    <row r="3" spans="1:2" ht="12.75">
      <c r="A3" s="1" t="s">
        <v>37</v>
      </c>
      <c r="B3" s="1">
        <f>Klasse!H47</f>
      </c>
    </row>
    <row r="5" ht="12.75">
      <c r="B5" s="80" t="s">
        <v>2</v>
      </c>
    </row>
    <row r="6" spans="2:8" ht="12.75">
      <c r="B6" s="1" t="s">
        <v>15</v>
      </c>
      <c r="C6" s="1" t="s">
        <v>16</v>
      </c>
      <c r="D6" s="1" t="s">
        <v>17</v>
      </c>
      <c r="E6" s="1" t="s">
        <v>18</v>
      </c>
      <c r="F6" s="1">
        <v>3</v>
      </c>
      <c r="H6" s="1" t="s">
        <v>39</v>
      </c>
    </row>
    <row r="7" spans="1:8" ht="12.75">
      <c r="A7" s="1" t="s">
        <v>38</v>
      </c>
      <c r="B7" s="1">
        <f>SUM(Pythagoras!C7:Pythagoras!C36)</f>
        <v>0</v>
      </c>
      <c r="C7" s="1">
        <f>SUM(Pythagoras!D7:Pythagoras!D36)</f>
        <v>0</v>
      </c>
      <c r="D7" s="1">
        <f>SUM(Pythagoras!E7:Pythagoras!E36)</f>
        <v>0</v>
      </c>
      <c r="E7" s="1">
        <f>SUM(Pythagoras!F7:Pythagoras!F36)</f>
        <v>0</v>
      </c>
      <c r="F7" s="1">
        <f>SUM(Pythagoras!G7:Pythagoras!G36)</f>
        <v>0</v>
      </c>
      <c r="H7" s="1">
        <f>SUM(Pythagoras!H7:Pythagoras!H36)</f>
        <v>0</v>
      </c>
    </row>
    <row r="8" spans="1:8" ht="12.75">
      <c r="A8" s="1" t="s">
        <v>40</v>
      </c>
      <c r="B8" s="1">
        <f>IF(B7=0,"",ROUND((B7/$B$3)/(Pythagoras!C6)*100,2))</f>
      </c>
      <c r="C8" s="1">
        <f>IF(C7=0,"",ROUND((C7/$B$3)/(Pythagoras!D6)*100,2))</f>
      </c>
      <c r="D8" s="1">
        <f>IF(D7=0,"",ROUND((D7/$B$3)/(Pythagoras!E6)*100,2))</f>
      </c>
      <c r="E8" s="1">
        <f>IF(E7=0,"",ROUND((E7/$B$3)/(Pythagoras!F6)*100,2))</f>
      </c>
      <c r="F8" s="1">
        <f>IF(F7=0,"",ROUND((F7/$B$3)/(Pythagoras!G6)*100,2))</f>
      </c>
      <c r="H8" s="1">
        <f>IF(H7=0,"",ROUND((H7/$B$3)/(Pythagoras!H6)*100,2))</f>
      </c>
    </row>
    <row r="11" ht="12.75">
      <c r="B11" s="80" t="s">
        <v>3</v>
      </c>
    </row>
    <row r="12" spans="2:8" ht="12.75">
      <c r="B12" s="1" t="s">
        <v>15</v>
      </c>
      <c r="C12" s="1" t="s">
        <v>16</v>
      </c>
      <c r="D12" s="1" t="s">
        <v>23</v>
      </c>
      <c r="E12" s="1" t="s">
        <v>17</v>
      </c>
      <c r="F12" s="1" t="s">
        <v>18</v>
      </c>
      <c r="G12" s="1">
        <v>3</v>
      </c>
      <c r="H12" s="1" t="s">
        <v>39</v>
      </c>
    </row>
    <row r="13" spans="1:8" ht="12.75">
      <c r="A13" s="1" t="s">
        <v>38</v>
      </c>
      <c r="B13" s="1">
        <f>SUM(Funktionen!C7:Funktionen!C36)</f>
        <v>0</v>
      </c>
      <c r="C13" s="1">
        <f>SUM(Funktionen!D7:Funktionen!D36)</f>
        <v>0</v>
      </c>
      <c r="D13" s="1">
        <f>SUM(Funktionen!E7:Funktionen!E36)</f>
        <v>0</v>
      </c>
      <c r="E13" s="1">
        <f>SUM(Funktionen!F7:Funktionen!F36)</f>
        <v>0</v>
      </c>
      <c r="F13" s="1">
        <f>SUM(Funktionen!G7:Funktionen!G36)</f>
        <v>0</v>
      </c>
      <c r="G13" s="1">
        <f>SUM(Funktionen!H7:Funktionen!H36)</f>
        <v>0</v>
      </c>
      <c r="H13" s="1">
        <f>SUM(Funktionen!I7:Funktionen!I36)</f>
        <v>0</v>
      </c>
    </row>
    <row r="14" spans="1:8" ht="12.75">
      <c r="A14" s="1" t="str">
        <f>A8</f>
        <v>Erfolgsquote</v>
      </c>
      <c r="B14" s="1">
        <f>IF(B13=0,"",ROUND((B13/$B$3)/(Funktionen!C6)*100,2))</f>
      </c>
      <c r="C14" s="1">
        <f>IF(C13=0,"",ROUND((C13/$B$3)/(Funktionen!D6)*100,2))</f>
      </c>
      <c r="D14" s="1">
        <f>IF(D13=0,"",ROUND((D13/$B$3)/(Funktionen!E6)*100,2))</f>
      </c>
      <c r="E14" s="1">
        <f>IF(E13=0,"",ROUND((E13/$B$3)/(Funktionen!F6)*100,2))</f>
      </c>
      <c r="F14" s="1">
        <f>IF(F13=0,"",ROUND((F13/$B$3)/(Funktionen!G6)*100,2))</f>
      </c>
      <c r="G14" s="1">
        <f>IF(G13=0,"",ROUND((G13/$B$3)/(Funktionen!H6)*100,2))</f>
      </c>
      <c r="H14" s="1">
        <f>IF(H13=0,"",ROUND((H13/$B$3)/(Funktionen!I6)*100,2))</f>
      </c>
    </row>
    <row r="17" ht="12.75">
      <c r="B17" s="80" t="s">
        <v>4</v>
      </c>
    </row>
    <row r="18" spans="2:8" ht="12.75">
      <c r="B18" s="1" t="s">
        <v>15</v>
      </c>
      <c r="C18" s="1" t="s">
        <v>16</v>
      </c>
      <c r="D18" s="1" t="s">
        <v>23</v>
      </c>
      <c r="E18" s="1" t="s">
        <v>24</v>
      </c>
      <c r="F18" s="1" t="s">
        <v>25</v>
      </c>
      <c r="H18" s="1" t="s">
        <v>39</v>
      </c>
    </row>
    <row r="19" spans="1:8" ht="12.75">
      <c r="A19" s="1" t="s">
        <v>38</v>
      </c>
      <c r="B19" s="1">
        <f>SUM(Kreis!C7:Kreis!C36)</f>
        <v>0</v>
      </c>
      <c r="C19" s="1">
        <f>SUM(Kreis!D7:Kreis!D36)</f>
        <v>0</v>
      </c>
      <c r="D19" s="1">
        <f>SUM(Kreis!E7:Kreis!E36)</f>
        <v>0</v>
      </c>
      <c r="E19" s="1">
        <f>SUM(Kreis!F7:Kreis!F36)</f>
        <v>0</v>
      </c>
      <c r="F19" s="1">
        <f>SUM(Kreis!G7:Kreis!G36)</f>
        <v>0</v>
      </c>
      <c r="H19" s="1">
        <f>SUM(Kreis!H7:Kreis!H36)</f>
        <v>0</v>
      </c>
    </row>
    <row r="20" spans="1:8" ht="12.75">
      <c r="A20" s="1" t="str">
        <f>A14</f>
        <v>Erfolgsquote</v>
      </c>
      <c r="B20" s="1">
        <f>IF(B19=0,"",ROUND((B19/$B$3)/(Kreis!C6)*100,2))</f>
      </c>
      <c r="C20" s="1">
        <f>IF(C19=0,"",ROUND((C19/$B$3)/(Kreis!D6)*100,2))</f>
      </c>
      <c r="D20" s="1">
        <f>IF(D19=0,"",ROUND((D19/$B$3)/(Kreis!E6)*100,2))</f>
      </c>
      <c r="E20" s="1">
        <f>IF(E19=0,"",ROUND((E19/$B$3)/(Kreis!F6)*100,2))</f>
      </c>
      <c r="F20" s="1">
        <f>IF(F19=0,"",ROUND((F19/$B$3)/(Kreis!G6)*100,2))</f>
      </c>
      <c r="H20" s="1">
        <f>IF(H19=0,"",ROUND((H19/$B$3)/(Kreis!H6)*100,2))</f>
      </c>
    </row>
    <row r="23" ht="12.75">
      <c r="B23" s="80" t="s">
        <v>5</v>
      </c>
    </row>
    <row r="24" spans="2:8" ht="12.75">
      <c r="B24" s="1" t="s">
        <v>15</v>
      </c>
      <c r="C24" s="1" t="s">
        <v>16</v>
      </c>
      <c r="D24" s="1" t="s">
        <v>17</v>
      </c>
      <c r="E24" s="1" t="s">
        <v>18</v>
      </c>
      <c r="F24" s="1" t="s">
        <v>26</v>
      </c>
      <c r="G24" s="1" t="s">
        <v>27</v>
      </c>
      <c r="H24" s="1" t="s">
        <v>39</v>
      </c>
    </row>
    <row r="25" spans="1:8" ht="12.75">
      <c r="A25" s="1" t="s">
        <v>38</v>
      </c>
      <c r="B25" s="1">
        <f>SUM(Ähnlichkeit!C7:Ähnlichkeit!C36)</f>
        <v>0</v>
      </c>
      <c r="C25" s="1">
        <f>SUM(Ähnlichkeit!D7:Ähnlichkeit!D36)</f>
        <v>0</v>
      </c>
      <c r="D25" s="1">
        <f>SUM(Ähnlichkeit!E7:Ähnlichkeit!E36)</f>
        <v>0</v>
      </c>
      <c r="E25" s="1">
        <f>SUM(Ähnlichkeit!F7:Ähnlichkeit!F36)</f>
        <v>0</v>
      </c>
      <c r="F25" s="1">
        <f>SUM(Ähnlichkeit!G7:Ähnlichkeit!G36)</f>
        <v>0</v>
      </c>
      <c r="G25" s="1">
        <f>SUM(Ähnlichkeit!H7:Ähnlichkeit!H36)</f>
        <v>0</v>
      </c>
      <c r="H25" s="1">
        <f>SUM(Ähnlichkeit!I7:Ähnlichkeit!I36)</f>
        <v>0</v>
      </c>
    </row>
    <row r="26" spans="1:8" ht="12.75">
      <c r="A26" s="1" t="str">
        <f>A20</f>
        <v>Erfolgsquote</v>
      </c>
      <c r="B26" s="1">
        <f>IF(B25=0,"",ROUND((B25/$B$3)/(Ähnlichkeit!C6)*100,2))</f>
      </c>
      <c r="C26" s="1">
        <f>IF(C25=0,"",ROUND((C25/$B$3)/(Ähnlichkeit!D6)*100,2))</f>
      </c>
      <c r="D26" s="1">
        <f>IF(D25=0,"",ROUND((D25/$B$3)/(Ähnlichkeit!E6)*100,2))</f>
      </c>
      <c r="E26" s="1">
        <f>IF(E25=0,"",ROUND((E25/$B$3)/(Ähnlichkeit!F6)*100,2))</f>
      </c>
      <c r="F26" s="1">
        <f>IF(F25=0,"",ROUND((F25/$B$3)/(Ähnlichkeit!G6)*100,2))</f>
      </c>
      <c r="G26" s="1">
        <f>IF(G25=0,"",ROUND((G25/$B$3)/(Ähnlichkeit!H6)*100,2))</f>
      </c>
      <c r="H26" s="1">
        <f>IF(H25=0,"",ROUND((H25/$B$3)/(Ähnlichkeit!I6)*100,2))</f>
      </c>
    </row>
    <row r="29" ht="12.75">
      <c r="B29" s="80" t="s">
        <v>6</v>
      </c>
    </row>
    <row r="30" spans="2:8" ht="12.75">
      <c r="B30" s="1" t="s">
        <v>15</v>
      </c>
      <c r="C30" s="1" t="s">
        <v>16</v>
      </c>
      <c r="D30" s="1" t="s">
        <v>23</v>
      </c>
      <c r="E30" s="1" t="s">
        <v>24</v>
      </c>
      <c r="F30" s="1" t="s">
        <v>25</v>
      </c>
      <c r="H30" s="1" t="s">
        <v>39</v>
      </c>
    </row>
    <row r="31" spans="1:8" ht="12.75">
      <c r="A31" s="1" t="s">
        <v>38</v>
      </c>
      <c r="B31" s="1">
        <f>SUM(Statistik!C7:Statistik!C36)</f>
        <v>0</v>
      </c>
      <c r="C31" s="1">
        <f>SUM(Statistik!D7:Statistik!D36)</f>
        <v>0</v>
      </c>
      <c r="D31" s="1">
        <f>SUM(Statistik!E7:Statistik!E36)</f>
        <v>0</v>
      </c>
      <c r="E31" s="1">
        <f>SUM(Statistik!F7:Statistik!F36)</f>
        <v>0</v>
      </c>
      <c r="F31" s="1">
        <f>SUM(Statistik!G7:Statistik!G36)</f>
        <v>0</v>
      </c>
      <c r="H31" s="1">
        <f>SUM(Statistik!H7:Statistik!H36)</f>
        <v>0</v>
      </c>
    </row>
    <row r="32" spans="1:8" ht="12.75">
      <c r="A32" s="1" t="str">
        <f>A26</f>
        <v>Erfolgsquote</v>
      </c>
      <c r="B32" s="1">
        <f>IF(B31=0,"",ROUND((B31/$B$3)/(Statistik!C6)*100,2))</f>
      </c>
      <c r="C32" s="1">
        <f>IF(C31=0,"",ROUND((C31/$B$3)/(Statistik!D6)*100,2))</f>
      </c>
      <c r="D32" s="1">
        <f>IF(D31=0,"",ROUND((D31/$B$3)/(Statistik!E6)*100,2))</f>
      </c>
      <c r="E32" s="1">
        <f>IF(E31=0,"",ROUND((E31/$B$3)/(Statistik!F6)*100,2))</f>
      </c>
      <c r="F32" s="1">
        <f>IF(F31=0,"",ROUND((F31/$B$3)/(Statistik!G6)*100,2))</f>
      </c>
      <c r="H32" s="1">
        <f>IF(H31=0,"",ROUND((H31/$B$3)/(Statistik!H6)*100,2))</f>
      </c>
    </row>
    <row r="53" spans="1:23" ht="12.75">
      <c r="A53" s="80" t="s">
        <v>2</v>
      </c>
      <c r="F53" s="80" t="s">
        <v>3</v>
      </c>
      <c r="L53" s="80" t="s">
        <v>4</v>
      </c>
      <c r="Q53" s="80" t="s">
        <v>5</v>
      </c>
      <c r="W53" s="80" t="s">
        <v>6</v>
      </c>
    </row>
    <row r="54" spans="1:27" ht="12.75">
      <c r="A54" s="1" t="s">
        <v>15</v>
      </c>
      <c r="B54" s="1" t="s">
        <v>16</v>
      </c>
      <c r="C54" s="1" t="s">
        <v>17</v>
      </c>
      <c r="D54" s="1" t="s">
        <v>18</v>
      </c>
      <c r="E54" s="1">
        <v>3</v>
      </c>
      <c r="F54" s="1" t="s">
        <v>15</v>
      </c>
      <c r="G54" s="1" t="s">
        <v>16</v>
      </c>
      <c r="H54" s="1" t="s">
        <v>23</v>
      </c>
      <c r="I54" s="1" t="s">
        <v>17</v>
      </c>
      <c r="J54" s="1" t="s">
        <v>18</v>
      </c>
      <c r="K54" s="1">
        <v>3</v>
      </c>
      <c r="L54" s="1" t="s">
        <v>15</v>
      </c>
      <c r="M54" s="1" t="s">
        <v>16</v>
      </c>
      <c r="N54" s="1" t="s">
        <v>23</v>
      </c>
      <c r="O54" s="1" t="s">
        <v>24</v>
      </c>
      <c r="P54" s="1" t="s">
        <v>25</v>
      </c>
      <c r="Q54" s="1" t="s">
        <v>15</v>
      </c>
      <c r="R54" s="1" t="s">
        <v>16</v>
      </c>
      <c r="S54" s="1" t="s">
        <v>17</v>
      </c>
      <c r="T54" s="1" t="s">
        <v>18</v>
      </c>
      <c r="U54" s="1" t="s">
        <v>26</v>
      </c>
      <c r="V54" s="1" t="s">
        <v>27</v>
      </c>
      <c r="W54" s="1" t="s">
        <v>15</v>
      </c>
      <c r="X54" s="1" t="s">
        <v>16</v>
      </c>
      <c r="Y54" s="1" t="s">
        <v>23</v>
      </c>
      <c r="Z54" s="1" t="s">
        <v>24</v>
      </c>
      <c r="AA54" s="1" t="s">
        <v>25</v>
      </c>
    </row>
    <row r="55" spans="1:27" ht="12.75">
      <c r="A55" s="1">
        <f>B8</f>
      </c>
      <c r="B55" s="1">
        <f>C8</f>
      </c>
      <c r="C55" s="1">
        <f>D8</f>
      </c>
      <c r="D55" s="1">
        <f>E8</f>
      </c>
      <c r="E55" s="1">
        <f>F8</f>
      </c>
      <c r="F55" s="1">
        <f aca="true" t="shared" si="0" ref="F55:K55">B14</f>
      </c>
      <c r="G55" s="1">
        <f t="shared" si="0"/>
      </c>
      <c r="H55" s="1">
        <f t="shared" si="0"/>
      </c>
      <c r="I55" s="1">
        <f t="shared" si="0"/>
      </c>
      <c r="J55" s="1">
        <f t="shared" si="0"/>
      </c>
      <c r="K55" s="1">
        <f t="shared" si="0"/>
      </c>
      <c r="L55" s="1">
        <f>B20</f>
      </c>
      <c r="M55" s="1">
        <f>C20</f>
      </c>
      <c r="N55" s="1">
        <f>D20</f>
      </c>
      <c r="O55" s="1">
        <f>E20</f>
      </c>
      <c r="P55" s="1">
        <f>F20</f>
      </c>
      <c r="Q55" s="1">
        <f aca="true" t="shared" si="1" ref="Q55:V55">B26</f>
      </c>
      <c r="R55" s="1">
        <f t="shared" si="1"/>
      </c>
      <c r="S55" s="1">
        <f t="shared" si="1"/>
      </c>
      <c r="T55" s="1">
        <f t="shared" si="1"/>
      </c>
      <c r="U55" s="1">
        <f t="shared" si="1"/>
      </c>
      <c r="V55" s="1">
        <f t="shared" si="1"/>
      </c>
      <c r="W55" s="1">
        <f>B32</f>
      </c>
      <c r="X55" s="1">
        <f>C32</f>
      </c>
      <c r="Y55" s="1">
        <f>D32</f>
      </c>
      <c r="Z55" s="1">
        <f>E32</f>
      </c>
      <c r="AA55" s="1">
        <f>F32</f>
      </c>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Dirk</dc:creator>
  <cp:keywords/>
  <dc:description/>
  <cp:lastModifiedBy>Koepsell Andreas</cp:lastModifiedBy>
  <cp:lastPrinted>2006-05-10T15:46:50Z</cp:lastPrinted>
  <dcterms:created xsi:type="dcterms:W3CDTF">2006-05-10T09:34:07Z</dcterms:created>
  <dcterms:modified xsi:type="dcterms:W3CDTF">2006-05-10T16:53:47Z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